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A\CAEST\ANÁLISE DE INDICADORES\SISPACTO\"/>
    </mc:Choice>
  </mc:AlternateContent>
  <bookViews>
    <workbookView xWindow="-120" yWindow="-120" windowWidth="24240" windowHeight="13140" tabRatio="746" activeTab="2"/>
  </bookViews>
  <sheets>
    <sheet name="Apresentação" sheetId="1" r:id="rId1"/>
    <sheet name="Informações Adicionais" sheetId="4" r:id="rId2"/>
    <sheet name=" Ações" sheetId="7" r:id="rId3"/>
    <sheet name="BA - Núcleo Regional de Saúde" sheetId="11" r:id="rId4"/>
    <sheet name="Regiões de Saúde" sheetId="10" r:id="rId5"/>
    <sheet name="Municípios" sheetId="6" r:id="rId6"/>
  </sheets>
  <definedNames>
    <definedName name="_xlnm._FilterDatabase" localSheetId="5" hidden="1">Municípios!$A$6:$N$6</definedName>
  </definedNames>
  <calcPr calcId="171027"/>
</workbook>
</file>

<file path=xl/calcChain.xml><?xml version="1.0" encoding="utf-8"?>
<calcChain xmlns="http://schemas.openxmlformats.org/spreadsheetml/2006/main">
  <c r="N459" i="6" l="1"/>
  <c r="H15" i="11"/>
  <c r="I15" i="11"/>
  <c r="C15" i="11" l="1"/>
  <c r="D15" i="11"/>
  <c r="E15" i="11"/>
  <c r="F15" i="11"/>
  <c r="G15" i="11"/>
  <c r="B15" i="11"/>
  <c r="G446" i="6"/>
  <c r="H446" i="6"/>
  <c r="I446" i="6"/>
  <c r="J446" i="6"/>
  <c r="K446" i="6"/>
  <c r="L446" i="6"/>
  <c r="M446" i="6"/>
  <c r="F446" i="6"/>
  <c r="G419" i="6"/>
  <c r="H419" i="6"/>
  <c r="I419" i="6"/>
  <c r="J419" i="6"/>
  <c r="K419" i="6"/>
  <c r="L419" i="6"/>
  <c r="M419" i="6"/>
  <c r="F419" i="6"/>
  <c r="G396" i="6"/>
  <c r="H396" i="6"/>
  <c r="I396" i="6"/>
  <c r="J396" i="6"/>
  <c r="K396" i="6"/>
  <c r="L396" i="6"/>
  <c r="M396" i="6"/>
  <c r="F396" i="6"/>
  <c r="G387" i="6"/>
  <c r="G386" i="6" s="1"/>
  <c r="H387" i="6"/>
  <c r="H386" i="6" s="1"/>
  <c r="I387" i="6"/>
  <c r="I386" i="6" s="1"/>
  <c r="J387" i="6"/>
  <c r="J386" i="6" s="1"/>
  <c r="K387" i="6"/>
  <c r="K386" i="6" s="1"/>
  <c r="L387" i="6"/>
  <c r="L386" i="6" s="1"/>
  <c r="M387" i="6"/>
  <c r="N387" i="6" s="1"/>
  <c r="F387" i="6"/>
  <c r="F386" i="6" s="1"/>
  <c r="N446" i="6"/>
  <c r="N419" i="6"/>
  <c r="N396" i="6"/>
  <c r="M386" i="6" l="1"/>
  <c r="N386" i="6" s="1"/>
  <c r="G366" i="6"/>
  <c r="H366" i="6"/>
  <c r="I366" i="6"/>
  <c r="J366" i="6"/>
  <c r="K366" i="6"/>
  <c r="M366" i="6"/>
  <c r="N366" i="6" s="1"/>
  <c r="F366" i="6"/>
  <c r="G353" i="6"/>
  <c r="H353" i="6"/>
  <c r="I353" i="6"/>
  <c r="J353" i="6"/>
  <c r="K353" i="6"/>
  <c r="M353" i="6"/>
  <c r="N353" i="6" s="1"/>
  <c r="F353" i="6"/>
  <c r="G330" i="6"/>
  <c r="H330" i="6"/>
  <c r="I330" i="6"/>
  <c r="J330" i="6"/>
  <c r="K330" i="6"/>
  <c r="M330" i="6"/>
  <c r="N330" i="6" s="1"/>
  <c r="F330" i="6"/>
  <c r="G308" i="6"/>
  <c r="H308" i="6"/>
  <c r="I308" i="6"/>
  <c r="J308" i="6"/>
  <c r="K308" i="6"/>
  <c r="M308" i="6"/>
  <c r="F308" i="6"/>
  <c r="F307" i="6" s="1"/>
  <c r="J307" i="6" l="1"/>
  <c r="H307" i="6"/>
  <c r="M307" i="6"/>
  <c r="N307" i="6" s="1"/>
  <c r="I307" i="6"/>
  <c r="K307" i="6"/>
  <c r="G307" i="6"/>
  <c r="N308" i="6"/>
  <c r="G294" i="6" l="1"/>
  <c r="H294" i="6"/>
  <c r="I294" i="6"/>
  <c r="J294" i="6"/>
  <c r="K294" i="6"/>
  <c r="L294" i="6"/>
  <c r="M294" i="6"/>
  <c r="N294" i="6" s="1"/>
  <c r="F294" i="6"/>
  <c r="G284" i="6"/>
  <c r="H284" i="6"/>
  <c r="I284" i="6"/>
  <c r="J284" i="6"/>
  <c r="K284" i="6"/>
  <c r="L284" i="6"/>
  <c r="M284" i="6"/>
  <c r="N284" i="6" s="1"/>
  <c r="F284" i="6"/>
  <c r="G268" i="6"/>
  <c r="G267" i="6" s="1"/>
  <c r="H268" i="6"/>
  <c r="H267" i="6" s="1"/>
  <c r="I268" i="6"/>
  <c r="I267" i="6" s="1"/>
  <c r="J268" i="6"/>
  <c r="J267" i="6" s="1"/>
  <c r="K268" i="6"/>
  <c r="K267" i="6" s="1"/>
  <c r="L268" i="6"/>
  <c r="L267" i="6" s="1"/>
  <c r="M268" i="6"/>
  <c r="N268" i="6" s="1"/>
  <c r="F268" i="6"/>
  <c r="F267" i="6" s="1"/>
  <c r="M267" i="6" l="1"/>
  <c r="N267" i="6"/>
  <c r="G257" i="6" l="1"/>
  <c r="H257" i="6"/>
  <c r="I257" i="6"/>
  <c r="J257" i="6"/>
  <c r="K257" i="6"/>
  <c r="L257" i="6"/>
  <c r="M257" i="6"/>
  <c r="N257" i="6" s="1"/>
  <c r="F257" i="6"/>
  <c r="G247" i="6"/>
  <c r="H247" i="6"/>
  <c r="I247" i="6"/>
  <c r="J247" i="6"/>
  <c r="K247" i="6"/>
  <c r="L247" i="6"/>
  <c r="M247" i="6"/>
  <c r="F247" i="6"/>
  <c r="G236" i="6"/>
  <c r="H236" i="6"/>
  <c r="I236" i="6"/>
  <c r="J236" i="6"/>
  <c r="K236" i="6"/>
  <c r="L236" i="6"/>
  <c r="M236" i="6"/>
  <c r="F236" i="6"/>
  <c r="G235" i="6"/>
  <c r="H235" i="6"/>
  <c r="I235" i="6"/>
  <c r="J235" i="6"/>
  <c r="K235" i="6"/>
  <c r="L235" i="6"/>
  <c r="M235" i="6"/>
  <c r="N235" i="6" s="1"/>
  <c r="F235" i="6"/>
  <c r="N236" i="6" l="1"/>
  <c r="N247" i="6" l="1"/>
  <c r="G219" i="6" l="1"/>
  <c r="H219" i="6"/>
  <c r="I219" i="6"/>
  <c r="J219" i="6"/>
  <c r="K219" i="6"/>
  <c r="L219" i="6"/>
  <c r="M219" i="6"/>
  <c r="N219" i="6" s="1"/>
  <c r="F219" i="6"/>
  <c r="G200" i="6"/>
  <c r="G199" i="6" s="1"/>
  <c r="H200" i="6"/>
  <c r="H199" i="6" s="1"/>
  <c r="I200" i="6"/>
  <c r="I199" i="6" s="1"/>
  <c r="J200" i="6"/>
  <c r="J199" i="6" s="1"/>
  <c r="K200" i="6"/>
  <c r="K199" i="6" s="1"/>
  <c r="L200" i="6"/>
  <c r="L199" i="6" s="1"/>
  <c r="M200" i="6"/>
  <c r="M199" i="6" s="1"/>
  <c r="N199" i="6" s="1"/>
  <c r="F200" i="6"/>
  <c r="F199" i="6" s="1"/>
  <c r="N200" i="6" l="1"/>
  <c r="N155" i="6" l="1"/>
  <c r="M176" i="6"/>
  <c r="N176" i="6" s="1"/>
  <c r="G176" i="6"/>
  <c r="H176" i="6"/>
  <c r="I176" i="6"/>
  <c r="J176" i="6"/>
  <c r="K176" i="6"/>
  <c r="L176" i="6"/>
  <c r="F176" i="6"/>
  <c r="G165" i="6"/>
  <c r="H165" i="6"/>
  <c r="I165" i="6"/>
  <c r="J165" i="6"/>
  <c r="K165" i="6"/>
  <c r="L165" i="6"/>
  <c r="M165" i="6"/>
  <c r="N165" i="6" s="1"/>
  <c r="F165" i="6"/>
  <c r="M155" i="6"/>
  <c r="G155" i="6"/>
  <c r="H155" i="6"/>
  <c r="I155" i="6"/>
  <c r="J155" i="6"/>
  <c r="K155" i="6"/>
  <c r="L155" i="6"/>
  <c r="F155" i="6"/>
  <c r="G148" i="6"/>
  <c r="G147" i="6" s="1"/>
  <c r="H148" i="6"/>
  <c r="H147" i="6" s="1"/>
  <c r="I148" i="6"/>
  <c r="I147" i="6" s="1"/>
  <c r="J148" i="6"/>
  <c r="J147" i="6" s="1"/>
  <c r="K148" i="6"/>
  <c r="K147" i="6" s="1"/>
  <c r="L148" i="6"/>
  <c r="L147" i="6" s="1"/>
  <c r="M148" i="6"/>
  <c r="N148" i="6" s="1"/>
  <c r="F148" i="6"/>
  <c r="F147" i="6" s="1"/>
  <c r="M147" i="6" l="1"/>
  <c r="N147" i="6" s="1"/>
  <c r="G133" i="6"/>
  <c r="H133" i="6"/>
  <c r="I133" i="6"/>
  <c r="J133" i="6"/>
  <c r="K133" i="6"/>
  <c r="L133" i="6"/>
  <c r="M133" i="6"/>
  <c r="N133" i="6" s="1"/>
  <c r="F133" i="6"/>
  <c r="G124" i="6"/>
  <c r="G123" i="6" s="1"/>
  <c r="H124" i="6"/>
  <c r="H123" i="6" s="1"/>
  <c r="I124" i="6"/>
  <c r="I123" i="6" s="1"/>
  <c r="J124" i="6"/>
  <c r="J123" i="6" s="1"/>
  <c r="K124" i="6"/>
  <c r="K123" i="6" s="1"/>
  <c r="L124" i="6"/>
  <c r="L123" i="6" s="1"/>
  <c r="M124" i="6"/>
  <c r="M123" i="6" s="1"/>
  <c r="N123" i="6" s="1"/>
  <c r="F124" i="6"/>
  <c r="F123" i="6" s="1"/>
  <c r="N124" i="6" l="1"/>
  <c r="M103" i="6"/>
  <c r="N103" i="6" s="1"/>
  <c r="M83" i="6"/>
  <c r="N83" i="6" s="1"/>
  <c r="M82" i="6" l="1"/>
  <c r="N82" i="6" s="1"/>
  <c r="M62" i="6" l="1"/>
  <c r="M50" i="6"/>
  <c r="N50" i="6" s="1"/>
  <c r="M35" i="6"/>
  <c r="N35" i="6" s="1"/>
  <c r="M6" i="6"/>
  <c r="N6" i="6" s="1"/>
  <c r="M5" i="6" l="1"/>
  <c r="N5" i="6" s="1"/>
  <c r="N62" i="6"/>
  <c r="F83" i="6"/>
  <c r="F82" i="6"/>
  <c r="G103" i="6"/>
  <c r="H103" i="6"/>
  <c r="I103" i="6"/>
  <c r="J103" i="6"/>
  <c r="K103" i="6"/>
  <c r="L103" i="6"/>
  <c r="F103" i="6"/>
  <c r="G83" i="6"/>
  <c r="G82" i="6" s="1"/>
  <c r="H83" i="6"/>
  <c r="H82" i="6" s="1"/>
  <c r="I83" i="6"/>
  <c r="J83" i="6"/>
  <c r="K83" i="6"/>
  <c r="K82" i="6" s="1"/>
  <c r="L83" i="6"/>
  <c r="L82" i="6" s="1"/>
  <c r="I82" i="6" l="1"/>
  <c r="J82" i="6"/>
  <c r="G62" i="6"/>
  <c r="H62" i="6"/>
  <c r="I62" i="6"/>
  <c r="J62" i="6"/>
  <c r="K62" i="6"/>
  <c r="L62" i="6"/>
  <c r="F62" i="6"/>
  <c r="G50" i="6"/>
  <c r="H50" i="6"/>
  <c r="I50" i="6"/>
  <c r="J50" i="6"/>
  <c r="K50" i="6"/>
  <c r="L50" i="6"/>
  <c r="F50" i="6"/>
  <c r="G35" i="6"/>
  <c r="H35" i="6"/>
  <c r="I35" i="6"/>
  <c r="J35" i="6"/>
  <c r="K35" i="6"/>
  <c r="L35" i="6"/>
  <c r="F35" i="6"/>
  <c r="K5" i="6" l="1"/>
  <c r="J5" i="6"/>
  <c r="G6" i="6"/>
  <c r="G5" i="6" s="1"/>
  <c r="H6" i="6"/>
  <c r="H5" i="6" s="1"/>
  <c r="I6" i="6"/>
  <c r="I5" i="6" s="1"/>
  <c r="J6" i="6"/>
  <c r="K6" i="6"/>
  <c r="L6" i="6"/>
  <c r="L5" i="6" s="1"/>
  <c r="F6" i="6"/>
  <c r="F5" i="6" s="1"/>
</calcChain>
</file>

<file path=xl/sharedStrings.xml><?xml version="1.0" encoding="utf-8"?>
<sst xmlns="http://schemas.openxmlformats.org/spreadsheetml/2006/main" count="2103" uniqueCount="578">
  <si>
    <t xml:space="preserve">Principais Limitações </t>
  </si>
  <si>
    <t>Tipo</t>
  </si>
  <si>
    <t>Diretriz Nacional</t>
  </si>
  <si>
    <t>Objetivo e Relevância do Indicador</t>
  </si>
  <si>
    <t>Método de Cálculo</t>
  </si>
  <si>
    <t xml:space="preserve">Observações </t>
  </si>
  <si>
    <t>Fonte</t>
  </si>
  <si>
    <t>Periodicidade dos dados para monitoramento e avaliação</t>
  </si>
  <si>
    <t>Número de casos novos de sífilis congênita em menores de um ano de idade.</t>
  </si>
  <si>
    <t>Universal</t>
  </si>
  <si>
    <t>Reduzir e prevenir riscos e agravos à saúde da população por meio das ações de vigilância, promoção e proteção, com foco na prevenção de doenças crônicas não transmissíveis, acidentes e violências, no controle das doenças transmissíveis e na promoção do envelhecimento saudável.</t>
  </si>
  <si>
    <t>O indicador objetiva mensurar e monitorar os novos casos de sífilis congênita em menores de um ano de idade e expressa a qualidade do pré-natal, uma vez que a sífilis pode ser diagnosticada e tratada em duas oportunidades: durante a gestação e durante o parto. O tratamento da gestante reduz a probabilidade de transmissão vertical da sífilis e, consequentemente, a sífilis congênita.</t>
  </si>
  <si>
    <t>Sistema de Informação de Agravos de Notificação - SINAN.</t>
  </si>
  <si>
    <t>Monitoramento: Anual.
Avaliação: Anual.</t>
  </si>
  <si>
    <t>Parâmetro nacional de referência (casos): 2010 = 6.944; 2011 = 9.484; 2012 = 11.630; 2013 = 13.967; 2014 = 16.161; 2015 = 19.228.</t>
  </si>
  <si>
    <t xml:space="preserve">Recomenda-se que os municípios alimentem regularmente a base de dados nacional, de acordo com as normativas vigentes, e que também utilizem seus dados locais, de forma a dar melhor visibilidade à dinâmica de seu quadro epidemiológico, em tempo oportuno, propiciando, quando necessária, a implementação de medidas de intervenção adequadas. </t>
  </si>
  <si>
    <t xml:space="preserve">Considerando as dificuldades de diagnóstico da sífilis congênita, casos oligossintomáticos podem ser sub-representados. </t>
  </si>
  <si>
    <t>A qualidade dos dados depende das condições técnico-operacionais do sistema de vigilância epidemiológica, em cada área geográfica, para detectar, notificar, investigar e realizar testes laboratoriais específicos para a confirmação diagnóstica da sífilis em gestantes e recém-nascidos.</t>
  </si>
  <si>
    <t>NÚCLEO REGIONAL DE SAÚDE</t>
  </si>
  <si>
    <t>REGIÃO DE SAÚDE</t>
  </si>
  <si>
    <t>TERRITÓRIO DE IDENTIDADE</t>
  </si>
  <si>
    <t>REGIÃO DO SEMI ÁRIDO</t>
  </si>
  <si>
    <t>Município de Residência</t>
  </si>
  <si>
    <t>Núcleo Regional de Saúde</t>
  </si>
  <si>
    <t>Indicador 8. Nº de Casos novos de sífilis congênita em menores de um ano, segundo local de residência. Bahia. Período: 2013- 2018.</t>
  </si>
  <si>
    <t xml:space="preserve">Meta: Reduzir em 20% </t>
  </si>
  <si>
    <t>Nascidos Vivos 2016</t>
  </si>
  <si>
    <t>Estimativa 2019: ((NV 2016+(NV 2016*10%))* 1,08% )* 25%</t>
  </si>
  <si>
    <t>CENTRO-LESTE</t>
  </si>
  <si>
    <t>Feira de Santana</t>
  </si>
  <si>
    <t>Portal do Sertão</t>
  </si>
  <si>
    <t>Amélia Rodrigues</t>
  </si>
  <si>
    <t>X</t>
  </si>
  <si>
    <t>Anguera</t>
  </si>
  <si>
    <t>x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</si>
  <si>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</si>
  <si>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</si>
  <si>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</si>
  <si>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</si>
  <si>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</si>
  <si>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</si>
  <si>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</si>
  <si>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</si>
  <si>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</si>
  <si>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</si>
  <si>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</si>
  <si>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</si>
  <si>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</si>
  <si>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</si>
  <si>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</si>
  <si>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</si>
  <si>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</si>
  <si>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</si>
  <si>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</si>
  <si>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</si>
  <si>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</si>
  <si>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</si>
  <si>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</si>
  <si>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</si>
  <si>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</si>
  <si>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</si>
  <si>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</si>
  <si>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</si>
  <si>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</si>
  <si>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</si>
  <si>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</si>
  <si>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</si>
  <si>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</si>
  <si>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</si>
  <si>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</si>
  <si>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</si>
  <si>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 xml:space="preserve">CENTRO-LESTE 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</si>
  <si>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</si>
  <si>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</si>
  <si>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</si>
  <si>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</si>
  <si>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</si>
  <si>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</si>
  <si>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</si>
  <si>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</si>
  <si>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</si>
  <si>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</si>
  <si>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</si>
  <si>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</si>
  <si>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</si>
  <si>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</si>
  <si>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</si>
  <si>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</si>
  <si>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</si>
  <si>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</si>
  <si>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</si>
  <si>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</si>
  <si>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</si>
  <si>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</si>
  <si>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</si>
  <si>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</si>
  <si>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</si>
  <si>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</si>
  <si>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</si>
  <si>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</si>
  <si>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</si>
  <si>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</si>
  <si>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</si>
  <si>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Quinjingue</t>
  </si>
  <si>
    <t>Retirolândia</t>
  </si>
  <si>
    <t>Santaluz</t>
  </si>
  <si>
    <t>São Domingos</t>
  </si>
  <si>
    <t>Teofilândia</t>
  </si>
  <si>
    <t>Tucano</t>
  </si>
  <si>
    <t xml:space="preserve">Valente </t>
  </si>
  <si>
    <t xml:space="preserve">Região de Saúde de Feira de Santana
</t>
  </si>
  <si>
    <t>Região de Saúde de Itaberaba</t>
  </si>
  <si>
    <t>Região de Saúde de Feira de Seabra</t>
  </si>
  <si>
    <t>Região de Saúde de Serrinha</t>
  </si>
  <si>
    <t>CENTRO-NORTE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</si>
  <si>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</si>
  <si>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</si>
  <si>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</si>
  <si>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</si>
  <si>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</si>
  <si>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</si>
  <si>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</si>
  <si>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Gentil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</si>
  <si>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</si>
  <si>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</si>
  <si>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</si>
  <si>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</si>
  <si>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</si>
  <si>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</si>
  <si>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</si>
  <si>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</si>
  <si>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</si>
  <si>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</si>
  <si>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</si>
  <si>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</si>
  <si>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</si>
  <si>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Caem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</si>
  <si>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</si>
  <si>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</si>
  <si>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</si>
  <si>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</si>
  <si>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</si>
  <si>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</si>
  <si>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</si>
  <si>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</si>
  <si>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</si>
  <si>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</si>
  <si>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</si>
  <si>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</si>
  <si>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</si>
  <si>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</si>
  <si>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</si>
  <si>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</si>
  <si>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</si>
  <si>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</si>
  <si>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Região de Saúde de Irecê</t>
  </si>
  <si>
    <t>Região de Saúde de Jacobina</t>
  </si>
  <si>
    <t>Centro-Leste</t>
  </si>
  <si>
    <t>Centro-Norte</t>
  </si>
  <si>
    <t>Extremo-Sul</t>
  </si>
  <si>
    <t>Leste</t>
  </si>
  <si>
    <t>Nordeste</t>
  </si>
  <si>
    <t>Norte</t>
  </si>
  <si>
    <t>Oeste</t>
  </si>
  <si>
    <t>Sudoeste</t>
  </si>
  <si>
    <t>Sul</t>
  </si>
  <si>
    <t>Bahia</t>
  </si>
  <si>
    <t>EXTREMO-SUL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</si>
  <si>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</si>
  <si>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</si>
  <si>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</si>
  <si>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</si>
  <si>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</si>
  <si>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</si>
  <si>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</si>
  <si>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</si>
  <si>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de Cabrália</t>
  </si>
  <si>
    <t>Teixeira de Freitas</t>
  </si>
  <si>
    <t>Extremo Sul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</si>
  <si>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</si>
  <si>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</si>
  <si>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</si>
  <si>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</si>
  <si>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</si>
  <si>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</si>
  <si>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</si>
  <si>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</si>
  <si>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</si>
  <si>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</si>
  <si>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</si>
  <si>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</si>
  <si>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Região de Saúde de Porto Seguro</t>
  </si>
  <si>
    <t>Região de Saúde de Teixeira de Freitas</t>
  </si>
  <si>
    <t>LESTE</t>
  </si>
  <si>
    <t>Camaçari</t>
  </si>
  <si>
    <t>Metropolitana de Salvador</t>
  </si>
  <si>
    <t>Litoral Norte/Agreste Baiano</t>
  </si>
  <si>
    <t>Conde</t>
  </si>
  <si>
    <t>Dias D' 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</si>
  <si>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</si>
  <si>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</si>
  <si>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</si>
  <si>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</si>
  <si>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</si>
  <si>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</si>
  <si>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-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</si>
  <si>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</si>
  <si>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</si>
  <si>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</si>
  <si>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</si>
  <si>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</si>
  <si>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</si>
  <si>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</si>
  <si>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</si>
  <si>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</si>
  <si>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</si>
  <si>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</si>
  <si>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</si>
  <si>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 da Purificação</t>
  </si>
  <si>
    <t>São Francisco do Conde</t>
  </si>
  <si>
    <t>São Sebastião do Passé</t>
  </si>
  <si>
    <t>Saubara</t>
  </si>
  <si>
    <t>Vera Cruz</t>
  </si>
  <si>
    <t>Santo A.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</si>
  <si>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</si>
  <si>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</si>
  <si>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</si>
  <si>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</si>
  <si>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</si>
  <si>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</si>
  <si>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</si>
  <si>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</si>
  <si>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</si>
  <si>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</si>
  <si>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Jiquiriça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</si>
  <si>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</si>
  <si>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</si>
  <si>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</si>
  <si>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</si>
  <si>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</si>
  <si>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</si>
  <si>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</si>
  <si>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Terezinha</t>
  </si>
  <si>
    <t>Santo Antonio de Jesus</t>
  </si>
  <si>
    <t>São Felipe</t>
  </si>
  <si>
    <t>São Miguel das Matas</t>
  </si>
  <si>
    <t>Ubaíra</t>
  </si>
  <si>
    <t>Varzedo</t>
  </si>
  <si>
    <t>Região de Saúde de Camaçari</t>
  </si>
  <si>
    <t>Região de Saúde de Cruz das Almas</t>
  </si>
  <si>
    <t>Região de Saúde de Salvador</t>
  </si>
  <si>
    <t>Região de Saúde de Santo Antônio de Jesus</t>
  </si>
  <si>
    <t>NORDESTE</t>
  </si>
  <si>
    <t>Alagoinhas</t>
  </si>
  <si>
    <t>Acajutiba</t>
  </si>
  <si>
    <t>Aporá</t>
  </si>
  <si>
    <t>Araçás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</si>
  <si>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</si>
  <si>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</si>
  <si>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</si>
  <si>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</si>
  <si>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</si>
  <si>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</si>
  <si>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</si>
  <si>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</si>
  <si>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</si>
  <si>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</si>
  <si>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</si>
  <si>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</si>
  <si>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</si>
  <si>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</si>
  <si>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</si>
  <si>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</si>
  <si>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</si>
  <si>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</si>
  <si>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</si>
  <si>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</si>
  <si>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</si>
  <si>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</si>
  <si>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</si>
  <si>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</si>
  <si>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</si>
  <si>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</si>
  <si>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</si>
  <si>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</si>
  <si>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</si>
  <si>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Região de Saúde de Alagoinhas</t>
  </si>
  <si>
    <t>Região de Saúde de Ribeira do Pombal</t>
  </si>
  <si>
    <t>NORTE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</si>
  <si>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</si>
  <si>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</si>
  <si>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</si>
  <si>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</si>
  <si>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</si>
  <si>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</si>
  <si>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</si>
  <si>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</si>
  <si>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</si>
  <si>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</si>
  <si>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</si>
  <si>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</si>
  <si>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</si>
  <si>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</si>
  <si>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</si>
  <si>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</si>
  <si>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</si>
  <si>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</si>
  <si>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</si>
  <si>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</si>
  <si>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</si>
  <si>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</si>
  <si>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</si>
  <si>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</si>
  <si>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</si>
  <si>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</si>
  <si>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</si>
  <si>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</si>
  <si>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</si>
  <si>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Região de Saúde de Juazeiro</t>
  </si>
  <si>
    <t>Região de Saúde de Paulo Afonso</t>
  </si>
  <si>
    <t>Região de Saúde de Senhor do Bonfim</t>
  </si>
  <si>
    <t>OESTE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</si>
  <si>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</si>
  <si>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</si>
  <si>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</si>
  <si>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</si>
  <si>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</si>
  <si>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</si>
  <si>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</si>
  <si>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</si>
  <si>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</si>
  <si>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</si>
  <si>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Luis Eduardo Magalhães</t>
  </si>
  <si>
    <t>Mansidão</t>
  </si>
  <si>
    <t>Riachão das Neves</t>
  </si>
  <si>
    <t>Santa Rita de Cássia</t>
  </si>
  <si>
    <t>São Desidério</t>
  </si>
  <si>
    <t>Tabocas do Breho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</si>
  <si>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</si>
  <si>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</si>
  <si>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</si>
  <si>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</si>
  <si>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</si>
  <si>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</si>
  <si>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</si>
  <si>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Morporá</t>
  </si>
  <si>
    <t>Muquém do São Francisco</t>
  </si>
  <si>
    <t>Oliveira dos Brejinhos</t>
  </si>
  <si>
    <t>Paratinga</t>
  </si>
  <si>
    <t>Sta. M. da Vitória</t>
  </si>
  <si>
    <t>Bom Jesus da Lapa</t>
  </si>
  <si>
    <t>Canápolis</t>
  </si>
  <si>
    <t>Cocos</t>
  </si>
  <si>
    <t>Coribe</t>
  </si>
  <si>
    <t>Correntina</t>
  </si>
  <si>
    <t>Jaborandi</t>
  </si>
  <si>
    <t>Santa Maria da Vitória</t>
  </si>
  <si>
    <t>Santana</t>
  </si>
  <si>
    <t>São Félix do Coribe</t>
  </si>
  <si>
    <t>Serra do Ramalho</t>
  </si>
  <si>
    <t>Serra Dourada</t>
  </si>
  <si>
    <t>Sítio do Mato</t>
  </si>
  <si>
    <t>Região de Saúde de Barreiras</t>
  </si>
  <si>
    <t>Região de Saúde de Ibotirama</t>
  </si>
  <si>
    <t>Região de Saúde de Santa Maria da Vitória</t>
  </si>
  <si>
    <t>SUDOESTE</t>
  </si>
  <si>
    <t>Brumado</t>
  </si>
  <si>
    <t>Bacia do Paramirim</t>
  </si>
  <si>
    <t>Érico Cardoso</t>
  </si>
  <si>
    <t>Sudoeste Baiano</t>
  </si>
  <si>
    <t>Aracatu</t>
  </si>
  <si>
    <t>Barra da Estiva</t>
  </si>
  <si>
    <t>Boquira</t>
  </si>
  <si>
    <t>Botuporâ</t>
  </si>
  <si>
    <t>Sertão Produtivo</t>
  </si>
  <si>
    <t>Caturama</t>
  </si>
  <si>
    <t>Contendas do Sincorá</t>
  </si>
  <si>
    <t>Dom Basílio</t>
  </si>
  <si>
    <t>Guajeru</t>
  </si>
  <si>
    <t>Ibicoara</t>
  </si>
  <si>
    <t>Ibipitanga</t>
  </si>
  <si>
    <t>Ituaçu</t>
  </si>
  <si>
    <t>Jussiape</t>
  </si>
  <si>
    <t>Livramento de Nossa Senora</t>
  </si>
  <si>
    <t>Macaúbas</t>
  </si>
  <si>
    <t>Malhada de Pedras</t>
  </si>
  <si>
    <t>Paramirim</t>
  </si>
  <si>
    <t>Rio de Contas</t>
  </si>
  <si>
    <t>Rio do Pires</t>
  </si>
  <si>
    <t>Tanhaçú</t>
  </si>
  <si>
    <t>Guanambi</t>
  </si>
  <si>
    <t>Caculé</t>
  </si>
  <si>
    <t>Caetité</t>
  </si>
  <si>
    <t>Candiba</t>
  </si>
  <si>
    <t>Carinhanha</t>
  </si>
  <si>
    <t>Feira da Mata</t>
  </si>
  <si>
    <t>Ibiassucê</t>
  </si>
  <si>
    <t>Igaporâ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</si>
  <si>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</si>
  <si>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</si>
  <si>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</si>
  <si>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</si>
  <si>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</si>
  <si>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</si>
  <si>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</si>
  <si>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</si>
  <si>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</si>
  <si>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</si>
  <si>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</si>
  <si>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</si>
  <si>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</si>
  <si>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</si>
  <si>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</si>
  <si>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</si>
  <si>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</si>
  <si>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</si>
  <si>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</si>
  <si>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</si>
  <si>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</si>
  <si>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</si>
  <si>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</si>
  <si>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</si>
  <si>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</si>
  <si>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</si>
  <si>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</si>
  <si>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Vitória da Conquista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</si>
  <si>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</si>
  <si>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</si>
  <si>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</si>
  <si>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</si>
  <si>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</si>
  <si>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</si>
  <si>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</si>
  <si>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</si>
  <si>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</si>
  <si>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</si>
  <si>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</si>
  <si>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</si>
  <si>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</si>
  <si>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</si>
  <si>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</si>
  <si>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</si>
  <si>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</si>
  <si>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Tremendal</t>
  </si>
  <si>
    <t>Região de Saúde de Brumado</t>
  </si>
  <si>
    <t>Região de Saúde de Guanambi</t>
  </si>
  <si>
    <t>Região de Saúde de Itapetinga</t>
  </si>
  <si>
    <t>Região de Saúde de Vitória da Conquista</t>
  </si>
  <si>
    <t>SUL</t>
  </si>
  <si>
    <t>Ilhéus</t>
  </si>
  <si>
    <t>Litoral Sul</t>
  </si>
  <si>
    <t>Arataca</t>
  </si>
  <si>
    <t>Canaveiras</t>
  </si>
  <si>
    <t>Itacaré</t>
  </si>
  <si>
    <t>Mascote</t>
  </si>
  <si>
    <t>Santa Luzia</t>
  </si>
  <si>
    <t>Una</t>
  </si>
  <si>
    <t>Uruçuca.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</si>
  <si>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</si>
  <si>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</si>
  <si>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</si>
  <si>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</si>
  <si>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</si>
  <si>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</si>
  <si>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</si>
  <si>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</si>
  <si>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</si>
  <si>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</si>
  <si>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</si>
  <si>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</si>
  <si>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</si>
  <si>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Itajuipe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</si>
  <si>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</si>
  <si>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</si>
  <si>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</si>
  <si>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</si>
  <si>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</si>
  <si>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</si>
  <si>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</si>
  <si>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</si>
  <si>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Ubatã.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</si>
  <si>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</si>
  <si>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</si>
  <si>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</si>
  <si>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</si>
  <si>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</si>
  <si>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</si>
  <si>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</si>
  <si>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</si>
  <si>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</si>
  <si>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</si>
  <si>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</si>
  <si>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</si>
  <si>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</si>
  <si>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Itagiba</t>
  </si>
  <si>
    <t>Itamari</t>
  </si>
  <si>
    <t>Itaquara</t>
  </si>
  <si>
    <t>Itiruçú</t>
  </si>
  <si>
    <t>Jaguaquara</t>
  </si>
  <si>
    <t>Jitaúna</t>
  </si>
  <si>
    <t>Lafayette Coutinho</t>
  </si>
  <si>
    <t>Lajedo do Tabocal</t>
  </si>
  <si>
    <t>Manoel Vitorino</t>
  </si>
  <si>
    <t>Maracás</t>
  </si>
  <si>
    <t>Nova Itarana</t>
  </si>
  <si>
    <t>Planaltino</t>
  </si>
  <si>
    <t xml:space="preserve">Santa Inês  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</si>
  <si>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</si>
  <si>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</si>
  <si>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</si>
  <si>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</si>
  <si>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</si>
  <si>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</si>
  <si>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</si>
  <si>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</si>
  <si>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</si>
  <si>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</si>
  <si>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</si>
  <si>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</si>
  <si>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Região de Saúde de Ilhéus</t>
  </si>
  <si>
    <t>Região de Saúde de Itabuna</t>
  </si>
  <si>
    <t>Região de Saúde de Jequié</t>
  </si>
  <si>
    <t>Região de Saúde de Valença</t>
  </si>
  <si>
    <t>TOTAL BAHIA</t>
  </si>
  <si>
    <t xml:space="preserve">Fonte: SINAN/DIVEP/SUVISA/SESAB. Acesso em 29/04/2019 </t>
  </si>
  <si>
    <t>*Dados referentes ao primeiro quadrimestre de 2019. Acesso em: 18/06/2019</t>
  </si>
  <si>
    <r>
      <rPr>
        <b/>
        <sz val="12"/>
        <rFont val="Arial"/>
        <family val="2"/>
      </rPr>
      <t>Método de cálculo municipal, regional, estadual e DF:</t>
    </r>
    <r>
      <rPr>
        <sz val="12"/>
        <rFont val="Arial"/>
        <family val="2"/>
      </rPr>
      <t xml:space="preserve">
Número de casos novos de sífilis congênita em menores de um ano de idade, em um determinado ano de diagnóstico e local de residência.
Unidade de Medida: número absoluto.</t>
    </r>
  </si>
  <si>
    <r>
      <t xml:space="preserve">Ações estratégicas do </t>
    </r>
    <r>
      <rPr>
        <b/>
        <u/>
        <sz val="12"/>
        <rFont val="Arial"/>
        <family val="2"/>
      </rPr>
      <t>município</t>
    </r>
    <r>
      <rPr>
        <b/>
        <sz val="12"/>
        <rFont val="Arial"/>
        <family val="2"/>
        <charset val="1"/>
      </rPr>
      <t xml:space="preserve"> para o alcance das metas</t>
    </r>
  </si>
  <si>
    <r>
      <t xml:space="preserve">Ações estratégicas do </t>
    </r>
    <r>
      <rPr>
        <b/>
        <u/>
        <sz val="12"/>
        <rFont val="Arial"/>
        <family val="2"/>
      </rPr>
      <t>estado</t>
    </r>
    <r>
      <rPr>
        <b/>
        <sz val="12"/>
        <rFont val="Arial"/>
        <family val="2"/>
        <charset val="1"/>
      </rPr>
      <t xml:space="preserve"> para o alcance das metas</t>
    </r>
  </si>
  <si>
    <t xml:space="preserve"> Ampliar o número de executores (profissionais de saúde) do Teste Rápido na Atenção Básica.</t>
  </si>
  <si>
    <t>Notificar e investigar gestantes com sífilis.</t>
  </si>
  <si>
    <t>Realizar testagem para sífilis no pré-natal.</t>
  </si>
  <si>
    <t>Divulgar amplamente o Protocolo Clínico e Diretrizes Terapêuticas para Prevenção da Transmissão Vertical de HIV, Sífilis e Hepatites Virais nas unidades da rede básica e maternidades</t>
  </si>
  <si>
    <t>Realizar atividades de educação permanente abordando o manejo da sífilis na gestação e congênita e a vigilância epidemiológica desses agravos</t>
  </si>
  <si>
    <t xml:space="preserve">Realizar busca ativa de casos de SC em prontuários de maternidades e hospitais pediátricos, com base nos critérios de definição de caso. </t>
  </si>
  <si>
    <t>Rastrear registro de casos de SC em outros sistemas de informações, como SIH-SUS, SIM.</t>
  </si>
  <si>
    <t>Implantar Comitês de Investigação de Sífilis Congênita, com ação regional ou municipal (prioridade para municípios com população ≥100.000 habitantes, municípios silenciosos para sífilis e municípios com incidência de casos acima da média esperada para o estado da Bahia.</t>
  </si>
  <si>
    <t>Implantar protocolo de investigação da transmissão vertical sífilis</t>
  </si>
  <si>
    <t>Implantar o TR para sífilis na admissão de gestantes nas Maternidades, Casas de Parto e Hospitais que prestam assistência ao parto.</t>
  </si>
  <si>
    <t>Realizar tratamento adequado nas gestantes com sífilis e nas suas parcerias.</t>
  </si>
  <si>
    <t>Qualificar informações epidemiológicas, notificação e investigação com seguimento clinico laboratórial e fechamento dos casos de SC e sifilis em gestante.</t>
  </si>
  <si>
    <t>Implantar o Teste Rápido para sífilis nas unidades básicas/Estratégias de Saúde da Família.</t>
  </si>
  <si>
    <t>Indicador 8. Número de Casos novos de sífilis congênita em menores de um ano, segundo local de residência. Bahia. Período: 2013- 2018.</t>
  </si>
  <si>
    <t>Prestar apoio técnico aos municípios no desenvolvimento de ações voltadas para a redução de doenças sexualmente transmissíveis.</t>
  </si>
  <si>
    <t>Estimular as ações da Rede Cegonha na Atenção Básica.</t>
  </si>
  <si>
    <t>NÚCLEO REGIONAL DE SAÚDE / REGIÃO DE SAÚDE</t>
  </si>
  <si>
    <t>Núcleo Regional de Saúde Centro-Leste</t>
  </si>
  <si>
    <t>Núcleo Regional de Saúde Centro-Norte</t>
  </si>
  <si>
    <t>Núcleo Regional de Saúde Extremo Sul</t>
  </si>
  <si>
    <t>Núcleo Regional de Saúde Leste</t>
  </si>
  <si>
    <t>Núcleo Regional de Saúde Nordeste</t>
  </si>
  <si>
    <t>Núcleo Regional de Saúde Norte</t>
  </si>
  <si>
    <t>Núcleo Regional de Saúde Oeste</t>
  </si>
  <si>
    <t>Núcleo Regional de Saúde Sudoeste</t>
  </si>
  <si>
    <t>Núcleo Regional de Saúde Sul</t>
  </si>
  <si>
    <t>Região de Saúde Vitória da Conquista</t>
  </si>
  <si>
    <t>Região de Saúde Itapetinga</t>
  </si>
  <si>
    <t>Região de Saúde Guanambi</t>
  </si>
  <si>
    <t>Região de Saúde Brumado</t>
  </si>
  <si>
    <t>Região de Saúde de Seabra</t>
  </si>
  <si>
    <t>Região de Saúde de Feira de Santana</t>
  </si>
  <si>
    <t xml:space="preserve">Núcleo Regional de Saúde Centro-Leste
</t>
  </si>
  <si>
    <t xml:space="preserve">Núcleo Regional de Saúde Centro-Norte
</t>
  </si>
  <si>
    <t xml:space="preserve">Núcleo Regional de Saúde Extremo-Sul
</t>
  </si>
  <si>
    <t xml:space="preserve">Núcleo Regional de Saúde Leste
</t>
  </si>
  <si>
    <t xml:space="preserve">Núcleo Regional de Saúde Nordeste
</t>
  </si>
  <si>
    <t xml:space="preserve">Núcleo Regional de Saúde Norte
</t>
  </si>
  <si>
    <t xml:space="preserve">Núcleo Regional de Saúde Oeste
</t>
  </si>
  <si>
    <t xml:space="preserve">Núcleo Regional de Saúde Sul
</t>
  </si>
  <si>
    <t xml:space="preserve">Núcleo Regional de Saúde Sudoeste
</t>
  </si>
  <si>
    <t>Apoiar institucionalmente os municípios/regiões silenciosas para o agravo.</t>
  </si>
  <si>
    <t>Responsável pelo Monitoramento</t>
  </si>
  <si>
    <t>Apoiar e realizar capacitação aos NRS e municípios para as ações de diagnóstico e tratamento da sífilis.</t>
  </si>
  <si>
    <t xml:space="preserve">Monitorar os estoques de penicilina benzatina e cristalina e acompanhar processos de compra para abastecimento da rede estadual. </t>
  </si>
  <si>
    <t>Implantar o plano Estadual Mãe Saudável - Plano Operativo para redução da transmissão vertical da Sífilis na Bahia.</t>
  </si>
  <si>
    <t>Coordenação de Vigilância Epidemiológica de Agravos Transmissíveis – COAGRAVOS
E-mails : divep.coagravos@saude.ba.gov.br/divep.istaidshepatites@saude.ba.gov.br
Tel:(71) 3116-0051/3116-0057/0076</t>
  </si>
  <si>
    <t>Indicador: Número de casos novos de sífilis congênita em menores de um ano de idade.</t>
  </si>
  <si>
    <t>Elaborar e publicar notas tecnicas, materias educativos e boletim epidemiológico.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</si>
</sst>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"/>
    <numFmt numFmtId="165" formatCode="&quot;R$&quot;#,##0.00;[Red]&quot;-R$&quot;#,##0.00"/>
  </numFmts>
  <fonts count="5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  <family val="2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i/>
      <sz val="16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sz val="12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  <charset val="1"/>
    </font>
  </fonts>
  <fills count="68">
    <fill>
      <patternFill patternType="none"/>
    </fill>
    <fill>
      <patternFill patternType="gray125"/>
    </fill>
    <fill>
      <patternFill patternType="solid">
        <fgColor rgb="FF993366"/>
        <bgColor rgb="FF953735"/>
      </patternFill>
    </fill>
    <fill>
      <patternFill patternType="solid">
        <fgColor rgb="FFCC99FF"/>
        <bgColor rgb="FFBD9CBD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rgb="FFB1DCFF"/>
      </patternFill>
    </fill>
    <fill>
      <patternFill patternType="solid">
        <fgColor theme="4" tint="0.79998168889431442"/>
        <bgColor rgb="FF00CCFF"/>
      </patternFill>
    </fill>
    <fill>
      <patternFill patternType="solid">
        <fgColor theme="5" tint="0.79998168889431442"/>
        <bgColor rgb="FF49ABC5"/>
      </patternFill>
    </fill>
    <fill>
      <patternFill patternType="solid">
        <fgColor theme="6" tint="0.79998168889431442"/>
        <bgColor rgb="FFFECBCB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8" tint="0.79998168889431442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theme="0" tint="-0.14999847407452621"/>
        <bgColor indexed="52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rgb="FFCCFFFF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50">
    <xf numFmtId="0" fontId="0" fillId="0" borderId="0"/>
    <xf numFmtId="0" fontId="5" fillId="0" borderId="0" applyBorder="0" applyProtection="0"/>
    <xf numFmtId="0" fontId="4" fillId="0" borderId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16" applyNumberFormat="0" applyAlignment="0" applyProtection="0"/>
    <xf numFmtId="0" fontId="19" fillId="18" borderId="17" applyNumberFormat="0" applyAlignment="0" applyProtection="0"/>
    <xf numFmtId="0" fontId="20" fillId="18" borderId="16" applyNumberFormat="0" applyAlignment="0" applyProtection="0"/>
    <xf numFmtId="0" fontId="21" fillId="0" borderId="18" applyNumberFormat="0" applyFill="0" applyAlignment="0" applyProtection="0"/>
    <xf numFmtId="0" fontId="22" fillId="19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5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5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28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0" fillId="0" borderId="0"/>
    <xf numFmtId="0" fontId="3" fillId="0" borderId="0"/>
    <xf numFmtId="0" fontId="27" fillId="0" borderId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6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7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8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6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59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0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1" fillId="61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3" fillId="62" borderId="26" applyNumberFormat="0" applyAlignment="0" applyProtection="0"/>
    <xf numFmtId="0" fontId="33" fillId="62" borderId="26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4" fillId="63" borderId="27" applyNumberFormat="0" applyAlignment="0" applyProtection="0"/>
    <xf numFmtId="0" fontId="35" fillId="0" borderId="28" applyNumberFormat="0" applyFill="0" applyAlignment="0" applyProtection="0"/>
    <xf numFmtId="0" fontId="35" fillId="0" borderId="28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6" fillId="53" borderId="26" applyNumberFormat="0" applyAlignment="0" applyProtection="0"/>
    <xf numFmtId="0" fontId="36" fillId="53" borderId="26" applyNumberFormat="0" applyAlignment="0" applyProtection="0"/>
    <xf numFmtId="0" fontId="37" fillId="0" borderId="0">
      <alignment horizontal="center"/>
    </xf>
    <xf numFmtId="0" fontId="37" fillId="0" borderId="0">
      <alignment horizontal="center"/>
    </xf>
    <xf numFmtId="0" fontId="37" fillId="0" borderId="0">
      <alignment horizontal="center" textRotation="90"/>
    </xf>
    <xf numFmtId="0" fontId="37" fillId="0" borderId="0">
      <alignment horizontal="center" textRotation="90"/>
    </xf>
    <xf numFmtId="0" fontId="38" fillId="0" borderId="0" applyNumberFormat="0" applyFill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165" fontId="27" fillId="0" borderId="0" applyFill="0" applyBorder="0" applyAlignment="0" applyProtection="0"/>
    <xf numFmtId="165" fontId="27" fillId="0" borderId="0" applyFill="0" applyBorder="0" applyAlignment="0" applyProtection="0"/>
    <xf numFmtId="0" fontId="40" fillId="64" borderId="0" applyNumberFormat="0" applyBorder="0" applyAlignment="0" applyProtection="0"/>
    <xf numFmtId="0" fontId="40" fillId="6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ill="0" applyBorder="0" applyAlignment="0" applyProtection="0"/>
    <xf numFmtId="0" fontId="3" fillId="0" borderId="0"/>
    <xf numFmtId="0" fontId="41" fillId="0" borderId="0" applyNumberFormat="0" applyFill="0" applyBorder="0" applyAlignment="0" applyProtection="0"/>
    <xf numFmtId="0" fontId="27" fillId="0" borderId="0"/>
    <xf numFmtId="0" fontId="3" fillId="0" borderId="0"/>
    <xf numFmtId="0" fontId="3" fillId="20" borderId="20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5" fontId="27" fillId="0" borderId="0" applyFill="0" applyBorder="0" applyAlignment="0" applyProtection="0"/>
    <xf numFmtId="165" fontId="27" fillId="0" borderId="0" applyFill="0" applyBorder="0" applyAlignment="0" applyProtection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0" fontId="30" fillId="0" borderId="0"/>
    <xf numFmtId="0" fontId="3" fillId="20" borderId="20" applyNumberFormat="0" applyFon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20" applyNumberFormat="0" applyFon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42" fillId="0" borderId="0"/>
    <xf numFmtId="0" fontId="3" fillId="0" borderId="0"/>
    <xf numFmtId="0" fontId="27" fillId="0" borderId="0"/>
    <xf numFmtId="0" fontId="3" fillId="0" borderId="0"/>
    <xf numFmtId="0" fontId="3" fillId="20" borderId="2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0" borderId="20" applyNumberFormat="0" applyFon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0" applyNumberFormat="0" applyFont="0" applyAlignment="0" applyProtection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3" fillId="20" borderId="20" applyNumberFormat="0" applyFon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20" borderId="20" applyNumberFormat="0" applyFont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20" borderId="20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0" borderId="20" applyNumberFormat="0" applyFont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27" fillId="0" borderId="0"/>
    <xf numFmtId="0" fontId="2" fillId="0" borderId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20" borderId="20" applyNumberFormat="0" applyFont="0" applyAlignment="0" applyProtection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20" borderId="20" applyNumberFormat="0" applyFont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0" borderId="0"/>
    <xf numFmtId="0" fontId="1" fillId="0" borderId="0"/>
    <xf numFmtId="40" fontId="30" fillId="0" borderId="0"/>
    <xf numFmtId="0" fontId="1" fillId="0" borderId="0"/>
    <xf numFmtId="0" fontId="1" fillId="0" borderId="0"/>
    <xf numFmtId="0" fontId="1" fillId="20" borderId="2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20" borderId="20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0" borderId="0"/>
  </cellStyleXfs>
  <cellXfs count="96">
    <xf numFmtId="0" fontId="0" fillId="0" borderId="0" xfId="0"/>
    <xf numFmtId="0" fontId="0" fillId="0" borderId="0" xfId="0" applyAlignment="1">
      <alignment wrapText="1"/>
    </xf>
    <xf numFmtId="0" fontId="8" fillId="6" borderId="4" xfId="2" applyFont="1" applyFill="1" applyBorder="1" applyAlignment="1">
      <alignment horizontal="center" vertical="center" wrapText="1"/>
    </xf>
    <xf numFmtId="0" fontId="26" fillId="47" borderId="25" xfId="42" applyFont="1" applyFill="1" applyBorder="1" applyAlignment="1">
      <alignment horizontal="center" vertical="center" wrapText="1"/>
    </xf>
    <xf numFmtId="0" fontId="29" fillId="45" borderId="0" xfId="42" applyFont="1" applyFill="1" applyBorder="1" applyAlignment="1">
      <alignment vertical="center"/>
    </xf>
    <xf numFmtId="0" fontId="29" fillId="45" borderId="22" xfId="42" applyFont="1" applyFill="1" applyBorder="1" applyAlignment="1">
      <alignment vertical="center"/>
    </xf>
    <xf numFmtId="0" fontId="26" fillId="47" borderId="25" xfId="42" applyFont="1" applyFill="1" applyBorder="1" applyAlignment="1">
      <alignment vertical="center" wrapText="1"/>
    </xf>
    <xf numFmtId="0" fontId="26" fillId="46" borderId="24" xfId="43" applyFont="1" applyFill="1" applyBorder="1" applyAlignment="1">
      <alignment vertical="center"/>
    </xf>
    <xf numFmtId="0" fontId="26" fillId="46" borderId="23" xfId="43" applyFont="1" applyFill="1" applyBorder="1" applyAlignment="1">
      <alignment vertical="center"/>
    </xf>
    <xf numFmtId="0" fontId="0" fillId="0" borderId="0" xfId="0" applyAlignment="1">
      <alignment horizontal="center"/>
    </xf>
    <xf numFmtId="0" fontId="43" fillId="0" borderId="0" xfId="0" applyFont="1" applyAlignment="1">
      <alignment horizontal="center"/>
    </xf>
    <xf numFmtId="0" fontId="26" fillId="47" borderId="25" xfId="42" applyFont="1" applyFill="1" applyBorder="1" applyAlignment="1">
      <alignment horizontal="left" vertical="center" wrapText="1"/>
    </xf>
    <xf numFmtId="0" fontId="4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43" fillId="0" borderId="0" xfId="0" applyNumberFormat="1" applyFont="1" applyAlignment="1">
      <alignment horizontal="center"/>
    </xf>
    <xf numFmtId="1" fontId="43" fillId="0" borderId="0" xfId="0" applyNumberFormat="1" applyFont="1" applyAlignment="1">
      <alignment horizontal="center"/>
    </xf>
    <xf numFmtId="0" fontId="44" fillId="6" borderId="0" xfId="44" applyFont="1" applyFill="1" applyBorder="1" applyAlignment="1">
      <alignment vertical="center"/>
    </xf>
    <xf numFmtId="0" fontId="26" fillId="6" borderId="0" xfId="0" applyFont="1" applyFill="1"/>
    <xf numFmtId="0" fontId="26" fillId="6" borderId="0" xfId="0" applyFont="1" applyFill="1" applyAlignment="1">
      <alignment horizontal="center"/>
    </xf>
    <xf numFmtId="0" fontId="43" fillId="6" borderId="0" xfId="0" applyFont="1" applyFill="1" applyAlignment="1">
      <alignment horizontal="center"/>
    </xf>
    <xf numFmtId="0" fontId="45" fillId="6" borderId="0" xfId="0" applyFont="1" applyFill="1" applyAlignment="1">
      <alignment horizontal="center"/>
    </xf>
    <xf numFmtId="0" fontId="46" fillId="0" borderId="0" xfId="0" applyFont="1"/>
    <xf numFmtId="0" fontId="44" fillId="6" borderId="0" xfId="43" applyFont="1" applyFill="1" applyBorder="1"/>
    <xf numFmtId="0" fontId="44" fillId="0" borderId="0" xfId="43" applyFont="1" applyBorder="1"/>
    <xf numFmtId="0" fontId="44" fillId="0" borderId="0" xfId="43" applyFont="1" applyBorder="1" applyAlignment="1"/>
    <xf numFmtId="0" fontId="44" fillId="0" borderId="22" xfId="43" applyFont="1" applyBorder="1"/>
    <xf numFmtId="0" fontId="44" fillId="65" borderId="0" xfId="43" applyFont="1" applyFill="1" applyBorder="1"/>
    <xf numFmtId="0" fontId="0" fillId="65" borderId="0" xfId="0" applyFill="1"/>
    <xf numFmtId="0" fontId="44" fillId="65" borderId="29" xfId="43" applyFont="1" applyFill="1" applyBorder="1"/>
    <xf numFmtId="1" fontId="0" fillId="6" borderId="0" xfId="0" applyNumberFormat="1" applyFill="1" applyAlignment="1">
      <alignment horizontal="center"/>
    </xf>
    <xf numFmtId="1" fontId="47" fillId="6" borderId="0" xfId="0" applyNumberFormat="1" applyFont="1" applyFill="1" applyAlignment="1">
      <alignment horizontal="center"/>
    </xf>
    <xf numFmtId="1" fontId="45" fillId="6" borderId="0" xfId="0" applyNumberFormat="1" applyFont="1" applyFill="1" applyAlignment="1">
      <alignment horizontal="center"/>
    </xf>
    <xf numFmtId="0" fontId="45" fillId="65" borderId="0" xfId="0" applyFont="1" applyFill="1" applyAlignment="1">
      <alignment horizontal="center"/>
    </xf>
    <xf numFmtId="1" fontId="45" fillId="65" borderId="0" xfId="0" applyNumberFormat="1" applyFont="1" applyFill="1" applyAlignment="1">
      <alignment horizontal="center"/>
    </xf>
    <xf numFmtId="0" fontId="26" fillId="6" borderId="0" xfId="0" applyFont="1" applyFill="1" applyAlignment="1">
      <alignment horizontal="left"/>
    </xf>
    <xf numFmtId="1" fontId="48" fillId="6" borderId="0" xfId="0" applyNumberFormat="1" applyFont="1" applyFill="1" applyAlignment="1">
      <alignment horizontal="center"/>
    </xf>
    <xf numFmtId="0" fontId="43" fillId="0" borderId="22" xfId="0" applyFont="1" applyBorder="1" applyAlignment="1">
      <alignment horizontal="center"/>
    </xf>
    <xf numFmtId="1" fontId="43" fillId="0" borderId="22" xfId="0" applyNumberFormat="1" applyFont="1" applyBorder="1" applyAlignment="1">
      <alignment horizontal="center"/>
    </xf>
    <xf numFmtId="0" fontId="0" fillId="65" borderId="30" xfId="0" applyFill="1" applyBorder="1"/>
    <xf numFmtId="0" fontId="0" fillId="65" borderId="30" xfId="0" applyFill="1" applyBorder="1" applyAlignment="1">
      <alignment horizontal="center"/>
    </xf>
    <xf numFmtId="0" fontId="0" fillId="65" borderId="29" xfId="0" applyFill="1" applyBorder="1" applyAlignment="1">
      <alignment horizontal="center"/>
    </xf>
    <xf numFmtId="0" fontId="43" fillId="0" borderId="30" xfId="0" applyFont="1" applyBorder="1" applyAlignment="1">
      <alignment horizontal="left"/>
    </xf>
    <xf numFmtId="0" fontId="43" fillId="0" borderId="30" xfId="0" applyFont="1" applyBorder="1" applyAlignment="1">
      <alignment horizontal="center"/>
    </xf>
    <xf numFmtId="1" fontId="43" fillId="0" borderId="30" xfId="0" applyNumberFormat="1" applyFont="1" applyBorder="1" applyAlignment="1">
      <alignment horizontal="center"/>
    </xf>
    <xf numFmtId="1" fontId="45" fillId="65" borderId="29" xfId="0" applyNumberFormat="1" applyFont="1" applyFill="1" applyBorder="1" applyAlignment="1">
      <alignment horizontal="center"/>
    </xf>
    <xf numFmtId="0" fontId="49" fillId="0" borderId="31" xfId="0" applyFont="1" applyFill="1" applyBorder="1"/>
    <xf numFmtId="0" fontId="50" fillId="0" borderId="0" xfId="0" applyFont="1" applyFill="1" applyBorder="1"/>
    <xf numFmtId="0" fontId="51" fillId="5" borderId="2" xfId="2" applyFont="1" applyFill="1" applyBorder="1" applyAlignment="1">
      <alignment horizontal="left" vertical="center" wrapText="1"/>
    </xf>
    <xf numFmtId="0" fontId="51" fillId="4" borderId="2" xfId="0" applyFont="1" applyFill="1" applyBorder="1" applyAlignment="1">
      <alignment horizontal="justify" vertical="center"/>
    </xf>
    <xf numFmtId="0" fontId="51" fillId="0" borderId="0" xfId="0" applyFont="1"/>
    <xf numFmtId="164" fontId="52" fillId="2" borderId="9" xfId="1" applyNumberFormat="1" applyFont="1" applyFill="1" applyBorder="1" applyAlignment="1" applyProtection="1">
      <alignment horizontal="center" vertical="center" wrapText="1"/>
    </xf>
    <xf numFmtId="164" fontId="53" fillId="0" borderId="0" xfId="1" applyNumberFormat="1" applyFont="1" applyBorder="1" applyAlignment="1" applyProtection="1">
      <alignment vertical="center" wrapText="1"/>
    </xf>
    <xf numFmtId="0" fontId="52" fillId="3" borderId="12" xfId="2" applyFont="1" applyFill="1" applyBorder="1" applyAlignment="1">
      <alignment horizontal="center" vertical="center" wrapText="1"/>
    </xf>
    <xf numFmtId="0" fontId="51" fillId="0" borderId="0" xfId="0" applyFont="1" applyAlignment="1">
      <alignment wrapText="1"/>
    </xf>
    <xf numFmtId="0" fontId="53" fillId="7" borderId="5" xfId="2" applyFont="1" applyFill="1" applyBorder="1" applyAlignment="1">
      <alignment horizontal="center" vertical="center"/>
    </xf>
    <xf numFmtId="0" fontId="54" fillId="7" borderId="6" xfId="2" applyFont="1" applyFill="1" applyBorder="1" applyAlignment="1">
      <alignment horizontal="justify" vertical="center" wrapText="1"/>
    </xf>
    <xf numFmtId="0" fontId="53" fillId="8" borderId="7" xfId="2" applyFont="1" applyFill="1" applyBorder="1" applyAlignment="1">
      <alignment horizontal="center" vertical="center"/>
    </xf>
    <xf numFmtId="0" fontId="54" fillId="8" borderId="8" xfId="2" applyFont="1" applyFill="1" applyBorder="1" applyAlignment="1">
      <alignment horizontal="justify" vertical="center" wrapText="1"/>
    </xf>
    <xf numFmtId="0" fontId="53" fillId="9" borderId="7" xfId="2" applyFont="1" applyFill="1" applyBorder="1" applyAlignment="1">
      <alignment horizontal="center" vertical="center"/>
    </xf>
    <xf numFmtId="0" fontId="54" fillId="9" borderId="8" xfId="2" applyFont="1" applyFill="1" applyBorder="1" applyAlignment="1">
      <alignment horizontal="justify" vertical="center" wrapText="1"/>
    </xf>
    <xf numFmtId="0" fontId="53" fillId="10" borderId="7" xfId="2" applyFont="1" applyFill="1" applyBorder="1" applyAlignment="1">
      <alignment horizontal="center" vertical="center"/>
    </xf>
    <xf numFmtId="0" fontId="54" fillId="10" borderId="8" xfId="2" applyFont="1" applyFill="1" applyBorder="1" applyAlignment="1">
      <alignment horizontal="justify" vertical="center" wrapText="1"/>
    </xf>
    <xf numFmtId="0" fontId="53" fillId="11" borderId="7" xfId="2" applyFont="1" applyFill="1" applyBorder="1" applyAlignment="1">
      <alignment horizontal="center" vertical="center" wrapText="1"/>
    </xf>
    <xf numFmtId="0" fontId="54" fillId="11" borderId="8" xfId="2" applyFont="1" applyFill="1" applyBorder="1" applyAlignment="1">
      <alignment horizontal="justify" vertical="center" wrapText="1"/>
    </xf>
    <xf numFmtId="0" fontId="53" fillId="13" borderId="2" xfId="2" applyFont="1" applyFill="1" applyBorder="1" applyAlignment="1">
      <alignment horizontal="center" vertical="center" wrapText="1"/>
    </xf>
    <xf numFmtId="0" fontId="54" fillId="13" borderId="2" xfId="2" applyFont="1" applyFill="1" applyBorder="1" applyAlignment="1">
      <alignment horizontal="justify" vertical="center" wrapText="1"/>
    </xf>
    <xf numFmtId="0" fontId="54" fillId="0" borderId="0" xfId="2" applyFont="1" applyBorder="1" applyAlignment="1">
      <alignment vertical="center"/>
    </xf>
    <xf numFmtId="0" fontId="54" fillId="0" borderId="0" xfId="2" applyFont="1"/>
    <xf numFmtId="0" fontId="53" fillId="0" borderId="1" xfId="0" applyFont="1" applyBorder="1" applyAlignment="1">
      <alignment vertical="center" wrapText="1"/>
    </xf>
    <xf numFmtId="0" fontId="10" fillId="6" borderId="3" xfId="0" applyFont="1" applyFill="1" applyBorder="1" applyAlignment="1">
      <alignment horizontal="left" vertical="center" wrapText="1"/>
    </xf>
    <xf numFmtId="41" fontId="45" fillId="6" borderId="0" xfId="0" applyNumberFormat="1" applyFont="1" applyFill="1" applyAlignment="1">
      <alignment horizontal="center"/>
    </xf>
    <xf numFmtId="41" fontId="43" fillId="0" borderId="0" xfId="0" applyNumberFormat="1" applyFont="1" applyAlignment="1">
      <alignment horizontal="center"/>
    </xf>
    <xf numFmtId="41" fontId="43" fillId="0" borderId="22" xfId="0" applyNumberFormat="1" applyFont="1" applyBorder="1" applyAlignment="1">
      <alignment horizontal="center"/>
    </xf>
    <xf numFmtId="0" fontId="26" fillId="46" borderId="24" xfId="43" applyFont="1" applyFill="1" applyBorder="1" applyAlignment="1">
      <alignment horizontal="center" vertical="center"/>
    </xf>
    <xf numFmtId="41" fontId="45" fillId="65" borderId="0" xfId="0" applyNumberFormat="1" applyFont="1" applyFill="1" applyAlignment="1">
      <alignment horizontal="center"/>
    </xf>
    <xf numFmtId="41" fontId="0" fillId="65" borderId="30" xfId="0" applyNumberFormat="1" applyFill="1" applyBorder="1" applyAlignment="1">
      <alignment horizontal="center"/>
    </xf>
    <xf numFmtId="41" fontId="45" fillId="65" borderId="29" xfId="0" applyNumberFormat="1" applyFont="1" applyFill="1" applyBorder="1" applyAlignment="1">
      <alignment horizontal="center"/>
    </xf>
    <xf numFmtId="3" fontId="45" fillId="6" borderId="0" xfId="0" applyNumberFormat="1" applyFont="1" applyFill="1" applyAlignment="1">
      <alignment horizontal="center"/>
    </xf>
    <xf numFmtId="3" fontId="43" fillId="6" borderId="0" xfId="0" applyNumberFormat="1" applyFont="1" applyFill="1" applyAlignment="1">
      <alignment horizontal="center"/>
    </xf>
    <xf numFmtId="3" fontId="43" fillId="0" borderId="0" xfId="0" applyNumberFormat="1" applyFont="1" applyAlignment="1">
      <alignment horizontal="center"/>
    </xf>
    <xf numFmtId="3" fontId="43" fillId="0" borderId="30" xfId="0" applyNumberFormat="1" applyFont="1" applyBorder="1" applyAlignment="1">
      <alignment horizontal="center"/>
    </xf>
    <xf numFmtId="3" fontId="45" fillId="65" borderId="29" xfId="0" applyNumberFormat="1" applyFont="1" applyFill="1" applyBorder="1" applyAlignment="1">
      <alignment horizontal="center"/>
    </xf>
    <xf numFmtId="0" fontId="45" fillId="65" borderId="29" xfId="0" applyFont="1" applyFill="1" applyBorder="1" applyAlignment="1"/>
    <xf numFmtId="0" fontId="44" fillId="6" borderId="0" xfId="44" applyFont="1" applyFill="1" applyBorder="1" applyAlignment="1">
      <alignment vertical="center" wrapText="1"/>
    </xf>
    <xf numFmtId="0" fontId="56" fillId="66" borderId="3" xfId="0" applyFont="1" applyFill="1" applyBorder="1" applyAlignment="1">
      <alignment horizontal="left" vertical="center" wrapText="1"/>
    </xf>
    <xf numFmtId="49" fontId="9" fillId="67" borderId="2" xfId="0" applyNumberFormat="1" applyFont="1" applyFill="1" applyBorder="1" applyAlignment="1">
      <alignment horizontal="left" vertical="center" wrapText="1"/>
    </xf>
    <xf numFmtId="0" fontId="6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54" fillId="12" borderId="8" xfId="2" applyFont="1" applyFill="1" applyBorder="1" applyAlignment="1">
      <alignment horizontal="justify" vertical="center" wrapText="1"/>
    </xf>
    <xf numFmtId="0" fontId="54" fillId="12" borderId="11" xfId="2" applyFont="1" applyFill="1" applyBorder="1" applyAlignment="1">
      <alignment horizontal="justify" vertical="center" wrapText="1"/>
    </xf>
    <xf numFmtId="0" fontId="53" fillId="12" borderId="7" xfId="2" applyFont="1" applyFill="1" applyBorder="1" applyAlignment="1">
      <alignment horizontal="center" vertical="center" wrapText="1"/>
    </xf>
    <xf numFmtId="0" fontId="53" fillId="12" borderId="10" xfId="2" applyFont="1" applyFill="1" applyBorder="1" applyAlignment="1">
      <alignment horizontal="center" vertical="center"/>
    </xf>
    <xf numFmtId="0" fontId="29" fillId="45" borderId="0" xfId="42" applyFont="1" applyFill="1" applyBorder="1" applyAlignment="1">
      <alignment horizontal="left" vertical="center"/>
    </xf>
    <xf numFmtId="0" fontId="29" fillId="45" borderId="22" xfId="42" applyFont="1" applyFill="1" applyBorder="1" applyAlignment="1">
      <alignment horizontal="left" vertical="center"/>
    </xf>
    <xf numFmtId="0" fontId="26" fillId="46" borderId="23" xfId="43" applyFont="1" applyFill="1" applyBorder="1" applyAlignment="1">
      <alignment horizontal="left" vertical="center"/>
    </xf>
    <xf numFmtId="0" fontId="26" fillId="46" borderId="24" xfId="43" applyFont="1" applyFill="1" applyBorder="1" applyAlignment="1">
      <alignment horizontal="left" vertical="center"/>
    </xf>
  </cellXfs>
  <cellStyles count="5650">
    <cellStyle name="20% - Ênfase1" xfId="19" builtinId="30" customBuiltin="1"/>
    <cellStyle name="20% - Ênfase1 10" xfId="53"/>
    <cellStyle name="20% - Ênfase1 10 2" xfId="54"/>
    <cellStyle name="20% - Ênfase1 11" xfId="55"/>
    <cellStyle name="20% - Ênfase1 11 2" xfId="56"/>
    <cellStyle name="20% - Ênfase1 12" xfId="57"/>
    <cellStyle name="20% - Ênfase1 12 2" xfId="58"/>
    <cellStyle name="20% - Ênfase1 13" xfId="59"/>
    <cellStyle name="20% - Ênfase1 14" xfId="5231"/>
    <cellStyle name="20% - Ênfase1 14 2" xfId="5276"/>
    <cellStyle name="20% - Ênfase1 14 2 2" xfId="5532"/>
    <cellStyle name="20% - Ênfase1 14 2 3" xfId="5411"/>
    <cellStyle name="20% - Ênfase1 14 3" xfId="5487"/>
    <cellStyle name="20% - Ênfase1 14 4" xfId="5328"/>
    <cellStyle name="20% - Ênfase1 14 5" xfId="5579"/>
    <cellStyle name="20% - Ênfase1 14 6" xfId="5631"/>
    <cellStyle name="20% - Ênfase1 15" xfId="5251"/>
    <cellStyle name="20% - Ênfase1 15 2" xfId="5435"/>
    <cellStyle name="20% - Ênfase1 15 3" xfId="5507"/>
    <cellStyle name="20% - Ênfase1 15 4" xfId="5358"/>
    <cellStyle name="20% - Ênfase1 16" xfId="5385"/>
    <cellStyle name="20% - Ênfase1 17" xfId="5462"/>
    <cellStyle name="20% - Ênfase1 18" xfId="5301"/>
    <cellStyle name="20% - Ênfase1 19" xfId="5554"/>
    <cellStyle name="20% - Ênfase1 2" xfId="60"/>
    <cellStyle name="20% - Ênfase1 2 2" xfId="61"/>
    <cellStyle name="20% - Ênfase1 20" xfId="5603"/>
    <cellStyle name="20% - Ênfase1 3" xfId="62"/>
    <cellStyle name="20% - Ênfase1 3 2" xfId="63"/>
    <cellStyle name="20% - Ênfase1 4" xfId="64"/>
    <cellStyle name="20% - Ênfase1 4 2" xfId="65"/>
    <cellStyle name="20% - Ênfase1 5" xfId="66"/>
    <cellStyle name="20% - Ênfase1 5 2" xfId="67"/>
    <cellStyle name="20% - Ênfase1 6" xfId="68"/>
    <cellStyle name="20% - Ênfase1 6 2" xfId="69"/>
    <cellStyle name="20% - Ênfase1 7" xfId="70"/>
    <cellStyle name="20% - Ênfase1 7 2" xfId="71"/>
    <cellStyle name="20% - Ênfase1 8" xfId="72"/>
    <cellStyle name="20% - Ênfase1 8 2" xfId="73"/>
    <cellStyle name="20% - Ênfase1 9" xfId="74"/>
    <cellStyle name="20% - Ênfase1 9 2" xfId="75"/>
    <cellStyle name="20% - Ênfase2" xfId="23" builtinId="34" customBuiltin="1"/>
    <cellStyle name="20% - Ênfase2 10" xfId="76"/>
    <cellStyle name="20% - Ênfase2 10 2" xfId="77"/>
    <cellStyle name="20% - Ênfase2 11" xfId="78"/>
    <cellStyle name="20% - Ênfase2 11 2" xfId="79"/>
    <cellStyle name="20% - Ênfase2 12" xfId="80"/>
    <cellStyle name="20% - Ênfase2 12 2" xfId="81"/>
    <cellStyle name="20% - Ênfase2 13" xfId="82"/>
    <cellStyle name="20% - Ênfase2 14" xfId="5234"/>
    <cellStyle name="20% - Ênfase2 14 2" xfId="5279"/>
    <cellStyle name="20% - Ênfase2 14 2 2" xfId="5535"/>
    <cellStyle name="20% - Ênfase2 14 2 3" xfId="5414"/>
    <cellStyle name="20% - Ênfase2 14 3" xfId="5490"/>
    <cellStyle name="20% - Ênfase2 14 4" xfId="5331"/>
    <cellStyle name="20% - Ênfase2 14 5" xfId="5582"/>
    <cellStyle name="20% - Ênfase2 14 6" xfId="5634"/>
    <cellStyle name="20% - Ênfase2 15" xfId="5254"/>
    <cellStyle name="20% - Ênfase2 15 2" xfId="5438"/>
    <cellStyle name="20% - Ênfase2 15 3" xfId="5510"/>
    <cellStyle name="20% - Ênfase2 15 4" xfId="5361"/>
    <cellStyle name="20% - Ênfase2 16" xfId="5388"/>
    <cellStyle name="20% - Ênfase2 17" xfId="5465"/>
    <cellStyle name="20% - Ênfase2 18" xfId="5304"/>
    <cellStyle name="20% - Ênfase2 19" xfId="5557"/>
    <cellStyle name="20% - Ênfase2 2" xfId="83"/>
    <cellStyle name="20% - Ênfase2 2 2" xfId="84"/>
    <cellStyle name="20% - Ênfase2 20" xfId="5606"/>
    <cellStyle name="20% - Ênfase2 3" xfId="85"/>
    <cellStyle name="20% - Ênfase2 3 2" xfId="86"/>
    <cellStyle name="20% - Ênfase2 4" xfId="87"/>
    <cellStyle name="20% - Ênfase2 4 2" xfId="88"/>
    <cellStyle name="20% - Ênfase2 5" xfId="89"/>
    <cellStyle name="20% - Ênfase2 5 2" xfId="90"/>
    <cellStyle name="20% - Ênfase2 6" xfId="91"/>
    <cellStyle name="20% - Ênfase2 6 2" xfId="92"/>
    <cellStyle name="20% - Ênfase2 7" xfId="93"/>
    <cellStyle name="20% - Ênfase2 7 2" xfId="94"/>
    <cellStyle name="20% - Ênfase2 8" xfId="95"/>
    <cellStyle name="20% - Ênfase2 8 2" xfId="96"/>
    <cellStyle name="20% - Ênfase2 9" xfId="97"/>
    <cellStyle name="20% - Ênfase2 9 2" xfId="98"/>
    <cellStyle name="20% - Ênfase3" xfId="27" builtinId="38" customBuiltin="1"/>
    <cellStyle name="20% - Ênfase3 10" xfId="99"/>
    <cellStyle name="20% - Ênfase3 10 2" xfId="100"/>
    <cellStyle name="20% - Ênfase3 11" xfId="101"/>
    <cellStyle name="20% - Ênfase3 11 2" xfId="102"/>
    <cellStyle name="20% - Ênfase3 12" xfId="103"/>
    <cellStyle name="20% - Ênfase3 12 2" xfId="104"/>
    <cellStyle name="20% - Ênfase3 13" xfId="105"/>
    <cellStyle name="20% - Ênfase3 14" xfId="5237"/>
    <cellStyle name="20% - Ênfase3 14 2" xfId="5282"/>
    <cellStyle name="20% - Ênfase3 14 2 2" xfId="5538"/>
    <cellStyle name="20% - Ênfase3 14 2 3" xfId="5417"/>
    <cellStyle name="20% - Ênfase3 14 3" xfId="5493"/>
    <cellStyle name="20% - Ênfase3 14 4" xfId="5334"/>
    <cellStyle name="20% - Ênfase3 14 5" xfId="5585"/>
    <cellStyle name="20% - Ênfase3 14 6" xfId="5637"/>
    <cellStyle name="20% - Ênfase3 15" xfId="5257"/>
    <cellStyle name="20% - Ênfase3 15 2" xfId="5441"/>
    <cellStyle name="20% - Ênfase3 15 3" xfId="5513"/>
    <cellStyle name="20% - Ênfase3 15 4" xfId="5364"/>
    <cellStyle name="20% - Ênfase3 16" xfId="5391"/>
    <cellStyle name="20% - Ênfase3 17" xfId="5468"/>
    <cellStyle name="20% - Ênfase3 18" xfId="5307"/>
    <cellStyle name="20% - Ênfase3 19" xfId="5560"/>
    <cellStyle name="20% - Ênfase3 2" xfId="106"/>
    <cellStyle name="20% - Ênfase3 2 2" xfId="107"/>
    <cellStyle name="20% - Ênfase3 20" xfId="5609"/>
    <cellStyle name="20% - Ênfase3 3" xfId="108"/>
    <cellStyle name="20% - Ênfase3 3 2" xfId="109"/>
    <cellStyle name="20% - Ênfase3 4" xfId="110"/>
    <cellStyle name="20% - Ênfase3 4 2" xfId="111"/>
    <cellStyle name="20% - Ênfase3 5" xfId="112"/>
    <cellStyle name="20% - Ênfase3 5 2" xfId="113"/>
    <cellStyle name="20% - Ênfase3 6" xfId="114"/>
    <cellStyle name="20% - Ênfase3 6 2" xfId="115"/>
    <cellStyle name="20% - Ênfase3 7" xfId="116"/>
    <cellStyle name="20% - Ênfase3 7 2" xfId="117"/>
    <cellStyle name="20% - Ênfase3 8" xfId="118"/>
    <cellStyle name="20% - Ênfase3 8 2" xfId="119"/>
    <cellStyle name="20% - Ênfase3 9" xfId="120"/>
    <cellStyle name="20% - Ênfase3 9 2" xfId="121"/>
    <cellStyle name="20% - Ênfase4" xfId="31" builtinId="42" customBuiltin="1"/>
    <cellStyle name="20% - Ênfase4 10" xfId="122"/>
    <cellStyle name="20% - Ênfase4 10 2" xfId="123"/>
    <cellStyle name="20% - Ênfase4 11" xfId="124"/>
    <cellStyle name="20% - Ênfase4 11 2" xfId="125"/>
    <cellStyle name="20% - Ênfase4 12" xfId="126"/>
    <cellStyle name="20% - Ênfase4 12 2" xfId="127"/>
    <cellStyle name="20% - Ênfase4 13" xfId="128"/>
    <cellStyle name="20% - Ênfase4 14" xfId="5240"/>
    <cellStyle name="20% - Ênfase4 14 2" xfId="5285"/>
    <cellStyle name="20% - Ênfase4 14 2 2" xfId="5541"/>
    <cellStyle name="20% - Ênfase4 14 2 3" xfId="5420"/>
    <cellStyle name="20% - Ênfase4 14 3" xfId="5496"/>
    <cellStyle name="20% - Ênfase4 14 4" xfId="5337"/>
    <cellStyle name="20% - Ênfase4 14 5" xfId="5588"/>
    <cellStyle name="20% - Ênfase4 14 6" xfId="5640"/>
    <cellStyle name="20% - Ênfase4 15" xfId="5260"/>
    <cellStyle name="20% - Ênfase4 15 2" xfId="5444"/>
    <cellStyle name="20% - Ênfase4 15 3" xfId="5516"/>
    <cellStyle name="20% - Ênfase4 15 4" xfId="5367"/>
    <cellStyle name="20% - Ênfase4 16" xfId="5394"/>
    <cellStyle name="20% - Ênfase4 17" xfId="5471"/>
    <cellStyle name="20% - Ênfase4 18" xfId="5310"/>
    <cellStyle name="20% - Ênfase4 19" xfId="5563"/>
    <cellStyle name="20% - Ênfase4 2" xfId="129"/>
    <cellStyle name="20% - Ênfase4 2 2" xfId="130"/>
    <cellStyle name="20% - Ênfase4 20" xfId="5612"/>
    <cellStyle name="20% - Ênfase4 3" xfId="131"/>
    <cellStyle name="20% - Ênfase4 3 2" xfId="132"/>
    <cellStyle name="20% - Ênfase4 4" xfId="133"/>
    <cellStyle name="20% - Ênfase4 4 2" xfId="134"/>
    <cellStyle name="20% - Ênfase4 5" xfId="135"/>
    <cellStyle name="20% - Ênfase4 5 2" xfId="136"/>
    <cellStyle name="20% - Ênfase4 6" xfId="137"/>
    <cellStyle name="20% - Ênfase4 6 2" xfId="138"/>
    <cellStyle name="20% - Ênfase4 7" xfId="139"/>
    <cellStyle name="20% - Ênfase4 7 2" xfId="140"/>
    <cellStyle name="20% - Ênfase4 8" xfId="141"/>
    <cellStyle name="20% - Ênfase4 8 2" xfId="142"/>
    <cellStyle name="20% - Ênfase4 9" xfId="143"/>
    <cellStyle name="20% - Ênfase4 9 2" xfId="144"/>
    <cellStyle name="20% - Ênfase5" xfId="35" builtinId="46" customBuiltin="1"/>
    <cellStyle name="20% - Ênfase5 10" xfId="145"/>
    <cellStyle name="20% - Ênfase5 10 2" xfId="146"/>
    <cellStyle name="20% - Ênfase5 11" xfId="147"/>
    <cellStyle name="20% - Ênfase5 11 2" xfId="148"/>
    <cellStyle name="20% - Ênfase5 12" xfId="149"/>
    <cellStyle name="20% - Ênfase5 12 2" xfId="150"/>
    <cellStyle name="20% - Ênfase5 13" xfId="151"/>
    <cellStyle name="20% - Ênfase5 14" xfId="5244"/>
    <cellStyle name="20% - Ênfase5 14 2" xfId="5288"/>
    <cellStyle name="20% - Ênfase5 14 2 2" xfId="5544"/>
    <cellStyle name="20% - Ênfase5 14 2 3" xfId="5423"/>
    <cellStyle name="20% - Ênfase5 14 3" xfId="5500"/>
    <cellStyle name="20% - Ênfase5 14 4" xfId="5340"/>
    <cellStyle name="20% - Ênfase5 14 5" xfId="5591"/>
    <cellStyle name="20% - Ênfase5 14 6" xfId="5643"/>
    <cellStyle name="20% - Ênfase5 15" xfId="5263"/>
    <cellStyle name="20% - Ênfase5 15 2" xfId="5447"/>
    <cellStyle name="20% - Ênfase5 15 3" xfId="5519"/>
    <cellStyle name="20% - Ênfase5 15 4" xfId="5370"/>
    <cellStyle name="20% - Ênfase5 16" xfId="5397"/>
    <cellStyle name="20% - Ênfase5 17" xfId="5474"/>
    <cellStyle name="20% - Ênfase5 18" xfId="5313"/>
    <cellStyle name="20% - Ênfase5 19" xfId="5566"/>
    <cellStyle name="20% - Ênfase5 2" xfId="152"/>
    <cellStyle name="20% - Ênfase5 2 2" xfId="153"/>
    <cellStyle name="20% - Ênfase5 20" xfId="5615"/>
    <cellStyle name="20% - Ênfase5 3" xfId="154"/>
    <cellStyle name="20% - Ênfase5 3 2" xfId="155"/>
    <cellStyle name="20% - Ênfase5 4" xfId="156"/>
    <cellStyle name="20% - Ênfase5 4 2" xfId="157"/>
    <cellStyle name="20% - Ênfase5 5" xfId="158"/>
    <cellStyle name="20% - Ênfase5 5 2" xfId="159"/>
    <cellStyle name="20% - Ênfase5 6" xfId="160"/>
    <cellStyle name="20% - Ênfase5 6 2" xfId="161"/>
    <cellStyle name="20% - Ênfase5 7" xfId="162"/>
    <cellStyle name="20% - Ênfase5 7 2" xfId="163"/>
    <cellStyle name="20% - Ênfase5 8" xfId="164"/>
    <cellStyle name="20% - Ênfase5 8 2" xfId="165"/>
    <cellStyle name="20% - Ênfase5 9" xfId="166"/>
    <cellStyle name="20% - Ênfase5 9 2" xfId="167"/>
    <cellStyle name="20% - Ênfase6" xfId="39" builtinId="50" customBuiltin="1"/>
    <cellStyle name="20% - Ênfase6 10" xfId="5618"/>
    <cellStyle name="20% - Ênfase6 2" xfId="168"/>
    <cellStyle name="20% - Ênfase6 2 2" xfId="169"/>
    <cellStyle name="20% - Ênfase6 3" xfId="170"/>
    <cellStyle name="20% - Ênfase6 4" xfId="5247"/>
    <cellStyle name="20% - Ênfase6 4 2" xfId="5291"/>
    <cellStyle name="20% - Ênfase6 4 2 2" xfId="5547"/>
    <cellStyle name="20% - Ênfase6 4 2 3" xfId="5426"/>
    <cellStyle name="20% - Ênfase6 4 3" xfId="5503"/>
    <cellStyle name="20% - Ênfase6 4 4" xfId="5343"/>
    <cellStyle name="20% - Ênfase6 4 5" xfId="5594"/>
    <cellStyle name="20% - Ênfase6 4 6" xfId="5646"/>
    <cellStyle name="20% - Ênfase6 5" xfId="5266"/>
    <cellStyle name="20% - Ênfase6 5 2" xfId="5450"/>
    <cellStyle name="20% - Ênfase6 5 3" xfId="5522"/>
    <cellStyle name="20% - Ênfase6 5 4" xfId="5373"/>
    <cellStyle name="20% - Ênfase6 6" xfId="5400"/>
    <cellStyle name="20% - Ênfase6 7" xfId="5477"/>
    <cellStyle name="20% - Ênfase6 8" xfId="5316"/>
    <cellStyle name="20% - Ênfase6 9" xfId="5569"/>
    <cellStyle name="40% - Ênfase1" xfId="20" builtinId="31" customBuiltin="1"/>
    <cellStyle name="40% - Ênfase1 10" xfId="171"/>
    <cellStyle name="40% - Ênfase1 10 2" xfId="172"/>
    <cellStyle name="40% - Ênfase1 11" xfId="173"/>
    <cellStyle name="40% - Ênfase1 11 2" xfId="174"/>
    <cellStyle name="40% - Ênfase1 12" xfId="175"/>
    <cellStyle name="40% - Ênfase1 12 2" xfId="176"/>
    <cellStyle name="40% - Ênfase1 13" xfId="177"/>
    <cellStyle name="40% - Ênfase1 14" xfId="5232"/>
    <cellStyle name="40% - Ênfase1 14 2" xfId="5277"/>
    <cellStyle name="40% - Ênfase1 14 2 2" xfId="5533"/>
    <cellStyle name="40% - Ênfase1 14 2 3" xfId="5412"/>
    <cellStyle name="40% - Ênfase1 14 3" xfId="5488"/>
    <cellStyle name="40% - Ênfase1 14 4" xfId="5329"/>
    <cellStyle name="40% - Ênfase1 14 5" xfId="5580"/>
    <cellStyle name="40% - Ênfase1 14 6" xfId="5632"/>
    <cellStyle name="40% - Ênfase1 15" xfId="5252"/>
    <cellStyle name="40% - Ênfase1 15 2" xfId="5436"/>
    <cellStyle name="40% - Ênfase1 15 3" xfId="5508"/>
    <cellStyle name="40% - Ênfase1 15 4" xfId="5359"/>
    <cellStyle name="40% - Ênfase1 16" xfId="5386"/>
    <cellStyle name="40% - Ênfase1 17" xfId="5463"/>
    <cellStyle name="40% - Ênfase1 18" xfId="5302"/>
    <cellStyle name="40% - Ênfase1 19" xfId="5555"/>
    <cellStyle name="40% - Ênfase1 2" xfId="178"/>
    <cellStyle name="40% - Ênfase1 2 2" xfId="179"/>
    <cellStyle name="40% - Ênfase1 20" xfId="5604"/>
    <cellStyle name="40% - Ênfase1 3" xfId="180"/>
    <cellStyle name="40% - Ênfase1 3 2" xfId="181"/>
    <cellStyle name="40% - Ênfase1 4" xfId="182"/>
    <cellStyle name="40% - Ênfase1 4 2" xfId="183"/>
    <cellStyle name="40% - Ênfase1 5" xfId="184"/>
    <cellStyle name="40% - Ênfase1 5 2" xfId="185"/>
    <cellStyle name="40% - Ênfase1 6" xfId="186"/>
    <cellStyle name="40% - Ênfase1 6 2" xfId="187"/>
    <cellStyle name="40% - Ênfase1 7" xfId="188"/>
    <cellStyle name="40% - Ênfase1 7 2" xfId="189"/>
    <cellStyle name="40% - Ênfase1 8" xfId="190"/>
    <cellStyle name="40% - Ênfase1 8 2" xfId="191"/>
    <cellStyle name="40% - Ênfase1 9" xfId="192"/>
    <cellStyle name="40% - Ênfase1 9 2" xfId="193"/>
    <cellStyle name="40% - Ênfase2" xfId="24" builtinId="35" customBuiltin="1"/>
    <cellStyle name="40% - Ênfase2 10" xfId="5607"/>
    <cellStyle name="40% - Ênfase2 2" xfId="194"/>
    <cellStyle name="40% - Ênfase2 2 2" xfId="195"/>
    <cellStyle name="40% - Ênfase2 3" xfId="196"/>
    <cellStyle name="40% - Ênfase2 4" xfId="5235"/>
    <cellStyle name="40% - Ênfase2 4 2" xfId="5280"/>
    <cellStyle name="40% - Ênfase2 4 2 2" xfId="5536"/>
    <cellStyle name="40% - Ênfase2 4 2 3" xfId="5415"/>
    <cellStyle name="40% - Ênfase2 4 3" xfId="5491"/>
    <cellStyle name="40% - Ênfase2 4 4" xfId="5332"/>
    <cellStyle name="40% - Ênfase2 4 5" xfId="5583"/>
    <cellStyle name="40% - Ênfase2 4 6" xfId="5635"/>
    <cellStyle name="40% - Ênfase2 5" xfId="5255"/>
    <cellStyle name="40% - Ênfase2 5 2" xfId="5439"/>
    <cellStyle name="40% - Ênfase2 5 3" xfId="5511"/>
    <cellStyle name="40% - Ênfase2 5 4" xfId="5362"/>
    <cellStyle name="40% - Ênfase2 6" xfId="5389"/>
    <cellStyle name="40% - Ênfase2 7" xfId="5466"/>
    <cellStyle name="40% - Ênfase2 8" xfId="5305"/>
    <cellStyle name="40% - Ênfase2 9" xfId="5558"/>
    <cellStyle name="40% - Ênfase3" xfId="28" builtinId="39" customBuiltin="1"/>
    <cellStyle name="40% - Ênfase3 10" xfId="197"/>
    <cellStyle name="40% - Ênfase3 10 2" xfId="198"/>
    <cellStyle name="40% - Ênfase3 11" xfId="199"/>
    <cellStyle name="40% - Ênfase3 11 2" xfId="200"/>
    <cellStyle name="40% - Ênfase3 12" xfId="201"/>
    <cellStyle name="40% - Ênfase3 12 2" xfId="202"/>
    <cellStyle name="40% - Ênfase3 13" xfId="203"/>
    <cellStyle name="40% - Ênfase3 14" xfId="5238"/>
    <cellStyle name="40% - Ênfase3 14 2" xfId="5283"/>
    <cellStyle name="40% - Ênfase3 14 2 2" xfId="5539"/>
    <cellStyle name="40% - Ênfase3 14 2 3" xfId="5418"/>
    <cellStyle name="40% - Ênfase3 14 3" xfId="5494"/>
    <cellStyle name="40% - Ênfase3 14 4" xfId="5335"/>
    <cellStyle name="40% - Ênfase3 14 5" xfId="5586"/>
    <cellStyle name="40% - Ênfase3 14 6" xfId="5638"/>
    <cellStyle name="40% - Ênfase3 15" xfId="5258"/>
    <cellStyle name="40% - Ênfase3 15 2" xfId="5442"/>
    <cellStyle name="40% - Ênfase3 15 3" xfId="5514"/>
    <cellStyle name="40% - Ênfase3 15 4" xfId="5365"/>
    <cellStyle name="40% - Ênfase3 16" xfId="5392"/>
    <cellStyle name="40% - Ênfase3 17" xfId="5469"/>
    <cellStyle name="40% - Ênfase3 18" xfId="5308"/>
    <cellStyle name="40% - Ênfase3 19" xfId="5561"/>
    <cellStyle name="40% - Ênfase3 2" xfId="204"/>
    <cellStyle name="40% - Ênfase3 2 2" xfId="205"/>
    <cellStyle name="40% - Ênfase3 20" xfId="5610"/>
    <cellStyle name="40% - Ênfase3 3" xfId="206"/>
    <cellStyle name="40% - Ênfase3 3 2" xfId="207"/>
    <cellStyle name="40% - Ênfase3 4" xfId="208"/>
    <cellStyle name="40% - Ênfase3 4 2" xfId="209"/>
    <cellStyle name="40% - Ênfase3 5" xfId="210"/>
    <cellStyle name="40% - Ênfase3 5 2" xfId="211"/>
    <cellStyle name="40% - Ênfase3 6" xfId="212"/>
    <cellStyle name="40% - Ênfase3 6 2" xfId="213"/>
    <cellStyle name="40% - Ênfase3 7" xfId="214"/>
    <cellStyle name="40% - Ênfase3 7 2" xfId="215"/>
    <cellStyle name="40% - Ênfase3 8" xfId="216"/>
    <cellStyle name="40% - Ênfase3 8 2" xfId="217"/>
    <cellStyle name="40% - Ênfase3 9" xfId="218"/>
    <cellStyle name="40% - Ênfase3 9 2" xfId="219"/>
    <cellStyle name="40% - Ênfase4" xfId="32" builtinId="43" customBuiltin="1"/>
    <cellStyle name="40% - Ênfase4 10" xfId="220"/>
    <cellStyle name="40% - Ênfase4 10 2" xfId="221"/>
    <cellStyle name="40% - Ênfase4 11" xfId="222"/>
    <cellStyle name="40% - Ênfase4 11 2" xfId="223"/>
    <cellStyle name="40% - Ênfase4 12" xfId="224"/>
    <cellStyle name="40% - Ênfase4 12 2" xfId="225"/>
    <cellStyle name="40% - Ênfase4 13" xfId="226"/>
    <cellStyle name="40% - Ênfase4 14" xfId="5241"/>
    <cellStyle name="40% - Ênfase4 14 2" xfId="5286"/>
    <cellStyle name="40% - Ênfase4 14 2 2" xfId="5542"/>
    <cellStyle name="40% - Ênfase4 14 2 3" xfId="5421"/>
    <cellStyle name="40% - Ênfase4 14 3" xfId="5497"/>
    <cellStyle name="40% - Ênfase4 14 4" xfId="5338"/>
    <cellStyle name="40% - Ênfase4 14 5" xfId="5589"/>
    <cellStyle name="40% - Ênfase4 14 6" xfId="5641"/>
    <cellStyle name="40% - Ênfase4 15" xfId="5261"/>
    <cellStyle name="40% - Ênfase4 15 2" xfId="5445"/>
    <cellStyle name="40% - Ênfase4 15 3" xfId="5517"/>
    <cellStyle name="40% - Ênfase4 15 4" xfId="5368"/>
    <cellStyle name="40% - Ênfase4 16" xfId="5395"/>
    <cellStyle name="40% - Ênfase4 17" xfId="5472"/>
    <cellStyle name="40% - Ênfase4 18" xfId="5311"/>
    <cellStyle name="40% - Ênfase4 19" xfId="5564"/>
    <cellStyle name="40% - Ênfase4 2" xfId="227"/>
    <cellStyle name="40% - Ênfase4 2 2" xfId="228"/>
    <cellStyle name="40% - Ênfase4 20" xfId="5613"/>
    <cellStyle name="40% - Ênfase4 3" xfId="229"/>
    <cellStyle name="40% - Ênfase4 3 2" xfId="230"/>
    <cellStyle name="40% - Ênfase4 4" xfId="231"/>
    <cellStyle name="40% - Ênfase4 4 2" xfId="232"/>
    <cellStyle name="40% - Ênfase4 5" xfId="233"/>
    <cellStyle name="40% - Ênfase4 5 2" xfId="234"/>
    <cellStyle name="40% - Ênfase4 6" xfId="235"/>
    <cellStyle name="40% - Ênfase4 6 2" xfId="236"/>
    <cellStyle name="40% - Ênfase4 7" xfId="237"/>
    <cellStyle name="40% - Ênfase4 7 2" xfId="238"/>
    <cellStyle name="40% - Ênfase4 8" xfId="239"/>
    <cellStyle name="40% - Ênfase4 8 2" xfId="240"/>
    <cellStyle name="40% - Ênfase4 9" xfId="241"/>
    <cellStyle name="40% - Ênfase4 9 2" xfId="242"/>
    <cellStyle name="40% - Ênfase5" xfId="36" builtinId="47" customBuiltin="1"/>
    <cellStyle name="40% - Ênfase5 10" xfId="243"/>
    <cellStyle name="40% - Ênfase5 10 2" xfId="244"/>
    <cellStyle name="40% - Ênfase5 11" xfId="245"/>
    <cellStyle name="40% - Ênfase5 11 2" xfId="246"/>
    <cellStyle name="40% - Ênfase5 12" xfId="247"/>
    <cellStyle name="40% - Ênfase5 12 2" xfId="248"/>
    <cellStyle name="40% - Ênfase5 13" xfId="249"/>
    <cellStyle name="40% - Ênfase5 14" xfId="5245"/>
    <cellStyle name="40% - Ênfase5 14 2" xfId="5289"/>
    <cellStyle name="40% - Ênfase5 14 2 2" xfId="5545"/>
    <cellStyle name="40% - Ênfase5 14 2 3" xfId="5424"/>
    <cellStyle name="40% - Ênfase5 14 3" xfId="5501"/>
    <cellStyle name="40% - Ênfase5 14 4" xfId="5341"/>
    <cellStyle name="40% - Ênfase5 14 5" xfId="5592"/>
    <cellStyle name="40% - Ênfase5 14 6" xfId="5644"/>
    <cellStyle name="40% - Ênfase5 15" xfId="5264"/>
    <cellStyle name="40% - Ênfase5 15 2" xfId="5448"/>
    <cellStyle name="40% - Ênfase5 15 3" xfId="5520"/>
    <cellStyle name="40% - Ênfase5 15 4" xfId="5371"/>
    <cellStyle name="40% - Ênfase5 16" xfId="5398"/>
    <cellStyle name="40% - Ênfase5 17" xfId="5475"/>
    <cellStyle name="40% - Ênfase5 18" xfId="5314"/>
    <cellStyle name="40% - Ênfase5 19" xfId="5567"/>
    <cellStyle name="40% - Ênfase5 2" xfId="250"/>
    <cellStyle name="40% - Ênfase5 2 2" xfId="251"/>
    <cellStyle name="40% - Ênfase5 20" xfId="5616"/>
    <cellStyle name="40% - Ênfase5 3" xfId="252"/>
    <cellStyle name="40% - Ênfase5 3 2" xfId="253"/>
    <cellStyle name="40% - Ênfase5 4" xfId="254"/>
    <cellStyle name="40% - Ênfase5 4 2" xfId="255"/>
    <cellStyle name="40% - Ênfase5 5" xfId="256"/>
    <cellStyle name="40% - Ênfase5 5 2" xfId="257"/>
    <cellStyle name="40% - Ênfase5 6" xfId="258"/>
    <cellStyle name="40% - Ênfase5 6 2" xfId="259"/>
    <cellStyle name="40% - Ênfase5 7" xfId="260"/>
    <cellStyle name="40% - Ênfase5 7 2" xfId="261"/>
    <cellStyle name="40% - Ênfase5 8" xfId="262"/>
    <cellStyle name="40% - Ênfase5 8 2" xfId="263"/>
    <cellStyle name="40% - Ênfase5 9" xfId="264"/>
    <cellStyle name="40% - Ênfase5 9 2" xfId="265"/>
    <cellStyle name="40% - Ênfase6" xfId="40" builtinId="51" customBuiltin="1"/>
    <cellStyle name="40% - Ênfase6 10" xfId="266"/>
    <cellStyle name="40% - Ênfase6 10 2" xfId="267"/>
    <cellStyle name="40% - Ênfase6 11" xfId="268"/>
    <cellStyle name="40% - Ênfase6 11 2" xfId="269"/>
    <cellStyle name="40% - Ênfase6 12" xfId="270"/>
    <cellStyle name="40% - Ênfase6 12 2" xfId="271"/>
    <cellStyle name="40% - Ênfase6 13" xfId="272"/>
    <cellStyle name="40% - Ênfase6 14" xfId="5248"/>
    <cellStyle name="40% - Ênfase6 14 2" xfId="5292"/>
    <cellStyle name="40% - Ênfase6 14 2 2" xfId="5548"/>
    <cellStyle name="40% - Ênfase6 14 2 3" xfId="5427"/>
    <cellStyle name="40% - Ênfase6 14 3" xfId="5504"/>
    <cellStyle name="40% - Ênfase6 14 4" xfId="5344"/>
    <cellStyle name="40% - Ênfase6 14 5" xfId="5595"/>
    <cellStyle name="40% - Ênfase6 14 6" xfId="5647"/>
    <cellStyle name="40% - Ênfase6 15" xfId="5267"/>
    <cellStyle name="40% - Ênfase6 15 2" xfId="5451"/>
    <cellStyle name="40% - Ênfase6 15 3" xfId="5523"/>
    <cellStyle name="40% - Ênfase6 15 4" xfId="5374"/>
    <cellStyle name="40% - Ênfase6 16" xfId="5401"/>
    <cellStyle name="40% - Ênfase6 17" xfId="5478"/>
    <cellStyle name="40% - Ênfase6 18" xfId="5317"/>
    <cellStyle name="40% - Ênfase6 19" xfId="5570"/>
    <cellStyle name="40% - Ênfase6 2" xfId="273"/>
    <cellStyle name="40% - Ênfase6 2 2" xfId="274"/>
    <cellStyle name="40% - Ênfase6 20" xfId="5619"/>
    <cellStyle name="40% - Ênfase6 3" xfId="275"/>
    <cellStyle name="40% - Ênfase6 3 2" xfId="276"/>
    <cellStyle name="40% - Ênfase6 4" xfId="277"/>
    <cellStyle name="40% - Ênfase6 4 2" xfId="278"/>
    <cellStyle name="40% - Ênfase6 5" xfId="279"/>
    <cellStyle name="40% - Ênfase6 5 2" xfId="280"/>
    <cellStyle name="40% - Ênfase6 6" xfId="281"/>
    <cellStyle name="40% - Ênfase6 6 2" xfId="282"/>
    <cellStyle name="40% - Ênfase6 7" xfId="283"/>
    <cellStyle name="40% - Ênfase6 7 2" xfId="284"/>
    <cellStyle name="40% - Ênfase6 8" xfId="285"/>
    <cellStyle name="40% - Ênfase6 8 2" xfId="286"/>
    <cellStyle name="40% - Ênfase6 9" xfId="287"/>
    <cellStyle name="40% - Ênfase6 9 2" xfId="288"/>
    <cellStyle name="60% - Ênfase1" xfId="21" builtinId="32" customBuiltin="1"/>
    <cellStyle name="60% - Ênfase1 10" xfId="289"/>
    <cellStyle name="60% - Ênfase1 11" xfId="290"/>
    <cellStyle name="60% - Ênfase1 12" xfId="291"/>
    <cellStyle name="60% - Ênfase1 13" xfId="292"/>
    <cellStyle name="60% - Ênfase1 14" xfId="5233"/>
    <cellStyle name="60% - Ênfase1 14 2" xfId="5278"/>
    <cellStyle name="60% - Ênfase1 14 2 2" xfId="5534"/>
    <cellStyle name="60% - Ênfase1 14 2 3" xfId="5413"/>
    <cellStyle name="60% - Ênfase1 14 3" xfId="5489"/>
    <cellStyle name="60% - Ênfase1 14 4" xfId="5330"/>
    <cellStyle name="60% - Ênfase1 14 5" xfId="5581"/>
    <cellStyle name="60% - Ênfase1 14 6" xfId="5633"/>
    <cellStyle name="60% - Ênfase1 15" xfId="5253"/>
    <cellStyle name="60% - Ênfase1 15 2" xfId="5437"/>
    <cellStyle name="60% - Ênfase1 15 3" xfId="5509"/>
    <cellStyle name="60% - Ênfase1 15 4" xfId="5360"/>
    <cellStyle name="60% - Ênfase1 16" xfId="5387"/>
    <cellStyle name="60% - Ênfase1 17" xfId="5464"/>
    <cellStyle name="60% - Ênfase1 18" xfId="5303"/>
    <cellStyle name="60% - Ênfase1 19" xfId="5556"/>
    <cellStyle name="60% - Ênfase1 2" xfId="293"/>
    <cellStyle name="60% - Ênfase1 20" xfId="5605"/>
    <cellStyle name="60% - Ênfase1 3" xfId="294"/>
    <cellStyle name="60% - Ênfase1 4" xfId="295"/>
    <cellStyle name="60% - Ênfase1 5" xfId="296"/>
    <cellStyle name="60% - Ênfase1 6" xfId="297"/>
    <cellStyle name="60% - Ênfase1 7" xfId="298"/>
    <cellStyle name="60% - Ênfase1 8" xfId="299"/>
    <cellStyle name="60% - Ênfase1 9" xfId="300"/>
    <cellStyle name="60% - Ênfase2" xfId="25" builtinId="36" customBuiltin="1"/>
    <cellStyle name="60% - Ênfase2 10" xfId="301"/>
    <cellStyle name="60% - Ênfase2 11" xfId="302"/>
    <cellStyle name="60% - Ênfase2 12" xfId="303"/>
    <cellStyle name="60% - Ênfase2 13" xfId="304"/>
    <cellStyle name="60% - Ênfase2 14" xfId="5236"/>
    <cellStyle name="60% - Ênfase2 14 2" xfId="5281"/>
    <cellStyle name="60% - Ênfase2 14 2 2" xfId="5537"/>
    <cellStyle name="60% - Ênfase2 14 2 3" xfId="5416"/>
    <cellStyle name="60% - Ênfase2 14 3" xfId="5492"/>
    <cellStyle name="60% - Ênfase2 14 4" xfId="5333"/>
    <cellStyle name="60% - Ênfase2 14 5" xfId="5584"/>
    <cellStyle name="60% - Ênfase2 14 6" xfId="5636"/>
    <cellStyle name="60% - Ênfase2 15" xfId="5256"/>
    <cellStyle name="60% - Ênfase2 15 2" xfId="5440"/>
    <cellStyle name="60% - Ênfase2 15 3" xfId="5512"/>
    <cellStyle name="60% - Ênfase2 15 4" xfId="5363"/>
    <cellStyle name="60% - Ênfase2 16" xfId="5390"/>
    <cellStyle name="60% - Ênfase2 17" xfId="5467"/>
    <cellStyle name="60% - Ênfase2 18" xfId="5306"/>
    <cellStyle name="60% - Ênfase2 19" xfId="5559"/>
    <cellStyle name="60% - Ênfase2 2" xfId="305"/>
    <cellStyle name="60% - Ênfase2 20" xfId="5608"/>
    <cellStyle name="60% - Ênfase2 3" xfId="306"/>
    <cellStyle name="60% - Ênfase2 4" xfId="307"/>
    <cellStyle name="60% - Ênfase2 5" xfId="308"/>
    <cellStyle name="60% - Ênfase2 6" xfId="309"/>
    <cellStyle name="60% - Ênfase2 7" xfId="310"/>
    <cellStyle name="60% - Ênfase2 8" xfId="311"/>
    <cellStyle name="60% - Ênfase2 9" xfId="312"/>
    <cellStyle name="60% - Ênfase3" xfId="29" builtinId="40" customBuiltin="1"/>
    <cellStyle name="60% - Ênfase3 10" xfId="313"/>
    <cellStyle name="60% - Ênfase3 11" xfId="314"/>
    <cellStyle name="60% - Ênfase3 12" xfId="315"/>
    <cellStyle name="60% - Ênfase3 13" xfId="316"/>
    <cellStyle name="60% - Ênfase3 14" xfId="5239"/>
    <cellStyle name="60% - Ênfase3 14 2" xfId="5284"/>
    <cellStyle name="60% - Ênfase3 14 2 2" xfId="5540"/>
    <cellStyle name="60% - Ênfase3 14 2 3" xfId="5419"/>
    <cellStyle name="60% - Ênfase3 14 3" xfId="5495"/>
    <cellStyle name="60% - Ênfase3 14 4" xfId="5336"/>
    <cellStyle name="60% - Ênfase3 14 5" xfId="5587"/>
    <cellStyle name="60% - Ênfase3 14 6" xfId="5639"/>
    <cellStyle name="60% - Ênfase3 15" xfId="5259"/>
    <cellStyle name="60% - Ênfase3 15 2" xfId="5443"/>
    <cellStyle name="60% - Ênfase3 15 3" xfId="5515"/>
    <cellStyle name="60% - Ênfase3 15 4" xfId="5366"/>
    <cellStyle name="60% - Ênfase3 16" xfId="5393"/>
    <cellStyle name="60% - Ênfase3 17" xfId="5470"/>
    <cellStyle name="60% - Ênfase3 18" xfId="5309"/>
    <cellStyle name="60% - Ênfase3 19" xfId="5562"/>
    <cellStyle name="60% - Ênfase3 2" xfId="317"/>
    <cellStyle name="60% - Ênfase3 20" xfId="5611"/>
    <cellStyle name="60% - Ênfase3 3" xfId="318"/>
    <cellStyle name="60% - Ênfase3 4" xfId="319"/>
    <cellStyle name="60% - Ênfase3 5" xfId="320"/>
    <cellStyle name="60% - Ênfase3 6" xfId="321"/>
    <cellStyle name="60% - Ênfase3 7" xfId="322"/>
    <cellStyle name="60% - Ênfase3 8" xfId="323"/>
    <cellStyle name="60% - Ênfase3 9" xfId="324"/>
    <cellStyle name="60% - Ênfase4" xfId="33" builtinId="44" customBuiltin="1"/>
    <cellStyle name="60% - Ênfase4 10" xfId="325"/>
    <cellStyle name="60% - Ênfase4 11" xfId="326"/>
    <cellStyle name="60% - Ênfase4 12" xfId="327"/>
    <cellStyle name="60% - Ênfase4 13" xfId="328"/>
    <cellStyle name="60% - Ênfase4 14" xfId="5242"/>
    <cellStyle name="60% - Ênfase4 14 2" xfId="5287"/>
    <cellStyle name="60% - Ênfase4 14 2 2" xfId="5543"/>
    <cellStyle name="60% - Ênfase4 14 2 3" xfId="5422"/>
    <cellStyle name="60% - Ênfase4 14 3" xfId="5498"/>
    <cellStyle name="60% - Ênfase4 14 4" xfId="5339"/>
    <cellStyle name="60% - Ênfase4 14 5" xfId="5590"/>
    <cellStyle name="60% - Ênfase4 14 6" xfId="5642"/>
    <cellStyle name="60% - Ênfase4 15" xfId="5262"/>
    <cellStyle name="60% - Ênfase4 15 2" xfId="5446"/>
    <cellStyle name="60% - Ênfase4 15 3" xfId="5518"/>
    <cellStyle name="60% - Ênfase4 15 4" xfId="5369"/>
    <cellStyle name="60% - Ênfase4 16" xfId="5396"/>
    <cellStyle name="60% - Ênfase4 17" xfId="5473"/>
    <cellStyle name="60% - Ênfase4 18" xfId="5312"/>
    <cellStyle name="60% - Ênfase4 19" xfId="5565"/>
    <cellStyle name="60% - Ênfase4 2" xfId="329"/>
    <cellStyle name="60% - Ênfase4 20" xfId="5614"/>
    <cellStyle name="60% - Ênfase4 3" xfId="330"/>
    <cellStyle name="60% - Ênfase4 4" xfId="331"/>
    <cellStyle name="60% - Ênfase4 5" xfId="332"/>
    <cellStyle name="60% - Ênfase4 6" xfId="333"/>
    <cellStyle name="60% - Ênfase4 7" xfId="334"/>
    <cellStyle name="60% - Ênfase4 8" xfId="335"/>
    <cellStyle name="60% - Ênfase4 9" xfId="336"/>
    <cellStyle name="60% - Ênfase5" xfId="37" builtinId="48" customBuiltin="1"/>
    <cellStyle name="60% - Ênfase5 10" xfId="337"/>
    <cellStyle name="60% - Ênfase5 11" xfId="338"/>
    <cellStyle name="60% - Ênfase5 12" xfId="339"/>
    <cellStyle name="60% - Ênfase5 13" xfId="340"/>
    <cellStyle name="60% - Ênfase5 14" xfId="5246"/>
    <cellStyle name="60% - Ênfase5 14 2" xfId="5290"/>
    <cellStyle name="60% - Ênfase5 14 2 2" xfId="5546"/>
    <cellStyle name="60% - Ênfase5 14 2 3" xfId="5425"/>
    <cellStyle name="60% - Ênfase5 14 3" xfId="5502"/>
    <cellStyle name="60% - Ênfase5 14 4" xfId="5342"/>
    <cellStyle name="60% - Ênfase5 14 5" xfId="5593"/>
    <cellStyle name="60% - Ênfase5 14 6" xfId="5645"/>
    <cellStyle name="60% - Ênfase5 15" xfId="5265"/>
    <cellStyle name="60% - Ênfase5 15 2" xfId="5449"/>
    <cellStyle name="60% - Ênfase5 15 3" xfId="5521"/>
    <cellStyle name="60% - Ênfase5 15 4" xfId="5372"/>
    <cellStyle name="60% - Ênfase5 16" xfId="5399"/>
    <cellStyle name="60% - Ênfase5 17" xfId="5476"/>
    <cellStyle name="60% - Ênfase5 18" xfId="5315"/>
    <cellStyle name="60% - Ênfase5 19" xfId="5568"/>
    <cellStyle name="60% - Ênfase5 2" xfId="341"/>
    <cellStyle name="60% - Ênfase5 20" xfId="5617"/>
    <cellStyle name="60% - Ênfase5 3" xfId="342"/>
    <cellStyle name="60% - Ênfase5 4" xfId="343"/>
    <cellStyle name="60% - Ênfase5 5" xfId="344"/>
    <cellStyle name="60% - Ênfase5 6" xfId="345"/>
    <cellStyle name="60% - Ênfase5 7" xfId="346"/>
    <cellStyle name="60% - Ênfase5 8" xfId="347"/>
    <cellStyle name="60% - Ênfase5 9" xfId="348"/>
    <cellStyle name="60% - Ênfase6" xfId="41" builtinId="52" customBuiltin="1"/>
    <cellStyle name="60% - Ênfase6 10" xfId="349"/>
    <cellStyle name="60% - Ênfase6 11" xfId="350"/>
    <cellStyle name="60% - Ênfase6 12" xfId="351"/>
    <cellStyle name="60% - Ênfase6 13" xfId="352"/>
    <cellStyle name="60% - Ênfase6 14" xfId="5249"/>
    <cellStyle name="60% - Ênfase6 14 2" xfId="5293"/>
    <cellStyle name="60% - Ênfase6 14 2 2" xfId="5549"/>
    <cellStyle name="60% - Ênfase6 14 2 3" xfId="5428"/>
    <cellStyle name="60% - Ênfase6 14 3" xfId="5505"/>
    <cellStyle name="60% - Ênfase6 14 4" xfId="5345"/>
    <cellStyle name="60% - Ênfase6 14 5" xfId="5596"/>
    <cellStyle name="60% - Ênfase6 14 6" xfId="5648"/>
    <cellStyle name="60% - Ênfase6 15" xfId="5268"/>
    <cellStyle name="60% - Ênfase6 15 2" xfId="5452"/>
    <cellStyle name="60% - Ênfase6 15 3" xfId="5524"/>
    <cellStyle name="60% - Ênfase6 15 4" xfId="5375"/>
    <cellStyle name="60% - Ênfase6 16" xfId="5402"/>
    <cellStyle name="60% - Ênfase6 17" xfId="5479"/>
    <cellStyle name="60% - Ênfase6 18" xfId="5318"/>
    <cellStyle name="60% - Ênfase6 19" xfId="5571"/>
    <cellStyle name="60% - Ênfase6 2" xfId="353"/>
    <cellStyle name="60% - Ênfase6 20" xfId="5620"/>
    <cellStyle name="60% - Ênfase6 3" xfId="354"/>
    <cellStyle name="60% - Ênfase6 4" xfId="355"/>
    <cellStyle name="60% - Ênfase6 5" xfId="356"/>
    <cellStyle name="60% - Ênfase6 6" xfId="357"/>
    <cellStyle name="60% - Ênfase6 7" xfId="358"/>
    <cellStyle name="60% - Ênfase6 8" xfId="359"/>
    <cellStyle name="60% - Ênfase6 9" xfId="360"/>
    <cellStyle name="Bom" xfId="8" builtinId="26" customBuiltin="1"/>
    <cellStyle name="Bom 2" xfId="361"/>
    <cellStyle name="Bom 3" xfId="362"/>
    <cellStyle name="Cálculo" xfId="13" builtinId="22" customBuiltin="1"/>
    <cellStyle name="Cálculo 2" xfId="363"/>
    <cellStyle name="Cálculo 3" xfId="364"/>
    <cellStyle name="Célula de Verificação" xfId="15" builtinId="23" customBuiltin="1"/>
    <cellStyle name="Célula de Verificação 10" xfId="365"/>
    <cellStyle name="Célula de Verificação 11" xfId="366"/>
    <cellStyle name="Célula de Verificação 12" xfId="367"/>
    <cellStyle name="Célula de Verificação 13" xfId="368"/>
    <cellStyle name="Célula de Verificação 2" xfId="369"/>
    <cellStyle name="Célula de Verificação 3" xfId="370"/>
    <cellStyle name="Célula de Verificação 4" xfId="371"/>
    <cellStyle name="Célula de Verificação 5" xfId="372"/>
    <cellStyle name="Célula de Verificação 6" xfId="373"/>
    <cellStyle name="Célula de Verificação 7" xfId="374"/>
    <cellStyle name="Célula de Verificação 8" xfId="375"/>
    <cellStyle name="Célula de Verificação 9" xfId="376"/>
    <cellStyle name="Célula Vinculada" xfId="14" builtinId="24" customBuiltin="1"/>
    <cellStyle name="Célula Vinculada 2" xfId="377"/>
    <cellStyle name="Célula Vinculada 3" xfId="378"/>
    <cellStyle name="Ênfase1" xfId="18" builtinId="29" customBuiltin="1"/>
    <cellStyle name="Ênfase1 10" xfId="379"/>
    <cellStyle name="Ênfase1 10 2" xfId="3424"/>
    <cellStyle name="Ênfase1 11" xfId="380"/>
    <cellStyle name="Ênfase1 11 2" xfId="3425"/>
    <cellStyle name="Ênfase1 12" xfId="381"/>
    <cellStyle name="Ênfase1 12 2" xfId="3426"/>
    <cellStyle name="Ênfase1 13" xfId="382"/>
    <cellStyle name="Ênfase1 13 2" xfId="3427"/>
    <cellStyle name="Ênfase1 2" xfId="383"/>
    <cellStyle name="Ênfase1 2 2" xfId="3428"/>
    <cellStyle name="Ênfase1 3" xfId="384"/>
    <cellStyle name="Ênfase1 3 2" xfId="3429"/>
    <cellStyle name="Ênfase1 4" xfId="385"/>
    <cellStyle name="Ênfase1 4 2" xfId="3430"/>
    <cellStyle name="Ênfase1 5" xfId="386"/>
    <cellStyle name="Ênfase1 5 2" xfId="3431"/>
    <cellStyle name="Ênfase1 6" xfId="387"/>
    <cellStyle name="Ênfase1 6 2" xfId="3432"/>
    <cellStyle name="Ênfase1 7" xfId="388"/>
    <cellStyle name="Ênfase1 7 2" xfId="3433"/>
    <cellStyle name="Ênfase1 8" xfId="389"/>
    <cellStyle name="Ênfase1 8 2" xfId="3434"/>
    <cellStyle name="Ênfase1 9" xfId="390"/>
    <cellStyle name="Ênfase1 9 2" xfId="3435"/>
    <cellStyle name="Ênfase2" xfId="22" builtinId="33" customBuiltin="1"/>
    <cellStyle name="Ênfase2 10" xfId="391"/>
    <cellStyle name="Ênfase2 10 2" xfId="3436"/>
    <cellStyle name="Ênfase2 11" xfId="392"/>
    <cellStyle name="Ênfase2 11 2" xfId="3437"/>
    <cellStyle name="Ênfase2 12" xfId="393"/>
    <cellStyle name="Ênfase2 12 2" xfId="3438"/>
    <cellStyle name="Ênfase2 13" xfId="394"/>
    <cellStyle name="Ênfase2 13 2" xfId="3439"/>
    <cellStyle name="Ênfase2 2" xfId="395"/>
    <cellStyle name="Ênfase2 2 2" xfId="3440"/>
    <cellStyle name="Ênfase2 3" xfId="396"/>
    <cellStyle name="Ênfase2 3 2" xfId="3441"/>
    <cellStyle name="Ênfase2 4" xfId="397"/>
    <cellStyle name="Ênfase2 4 2" xfId="3442"/>
    <cellStyle name="Ênfase2 5" xfId="398"/>
    <cellStyle name="Ênfase2 5 2" xfId="3443"/>
    <cellStyle name="Ênfase2 6" xfId="399"/>
    <cellStyle name="Ênfase2 6 2" xfId="3444"/>
    <cellStyle name="Ênfase2 7" xfId="400"/>
    <cellStyle name="Ênfase2 7 2" xfId="3445"/>
    <cellStyle name="Ênfase2 8" xfId="401"/>
    <cellStyle name="Ênfase2 8 2" xfId="3446"/>
    <cellStyle name="Ênfase2 9" xfId="402"/>
    <cellStyle name="Ênfase2 9 2" xfId="3447"/>
    <cellStyle name="Ênfase3" xfId="26" builtinId="37" customBuiltin="1"/>
    <cellStyle name="Ênfase3 10" xfId="403"/>
    <cellStyle name="Ênfase3 10 2" xfId="3448"/>
    <cellStyle name="Ênfase3 11" xfId="404"/>
    <cellStyle name="Ênfase3 11 2" xfId="3449"/>
    <cellStyle name="Ênfase3 12" xfId="405"/>
    <cellStyle name="Ênfase3 12 2" xfId="3450"/>
    <cellStyle name="Ênfase3 13" xfId="406"/>
    <cellStyle name="Ênfase3 13 2" xfId="3451"/>
    <cellStyle name="Ênfase3 2" xfId="407"/>
    <cellStyle name="Ênfase3 2 2" xfId="3452"/>
    <cellStyle name="Ênfase3 3" xfId="408"/>
    <cellStyle name="Ênfase3 3 2" xfId="3453"/>
    <cellStyle name="Ênfase3 4" xfId="409"/>
    <cellStyle name="Ênfase3 4 2" xfId="3454"/>
    <cellStyle name="Ênfase3 5" xfId="410"/>
    <cellStyle name="Ênfase3 5 2" xfId="3455"/>
    <cellStyle name="Ênfase3 6" xfId="411"/>
    <cellStyle name="Ênfase3 6 2" xfId="3456"/>
    <cellStyle name="Ênfase3 7" xfId="412"/>
    <cellStyle name="Ênfase3 7 2" xfId="3457"/>
    <cellStyle name="Ênfase3 8" xfId="413"/>
    <cellStyle name="Ênfase3 8 2" xfId="3458"/>
    <cellStyle name="Ênfase3 9" xfId="414"/>
    <cellStyle name="Ênfase3 9 2" xfId="3459"/>
    <cellStyle name="Ênfase4" xfId="30" builtinId="41" customBuiltin="1"/>
    <cellStyle name="Ênfase4 10" xfId="415"/>
    <cellStyle name="Ênfase4 10 2" xfId="3460"/>
    <cellStyle name="Ênfase4 11" xfId="416"/>
    <cellStyle name="Ênfase4 11 2" xfId="3461"/>
    <cellStyle name="Ênfase4 12" xfId="417"/>
    <cellStyle name="Ênfase4 12 2" xfId="3462"/>
    <cellStyle name="Ênfase4 13" xfId="418"/>
    <cellStyle name="Ênfase4 13 2" xfId="3463"/>
    <cellStyle name="Ênfase4 2" xfId="419"/>
    <cellStyle name="Ênfase4 2 2" xfId="3464"/>
    <cellStyle name="Ênfase4 3" xfId="420"/>
    <cellStyle name="Ênfase4 3 2" xfId="3465"/>
    <cellStyle name="Ênfase4 4" xfId="421"/>
    <cellStyle name="Ênfase4 4 2" xfId="3466"/>
    <cellStyle name="Ênfase4 5" xfId="422"/>
    <cellStyle name="Ênfase4 5 2" xfId="3467"/>
    <cellStyle name="Ênfase4 6" xfId="423"/>
    <cellStyle name="Ênfase4 6 2" xfId="3468"/>
    <cellStyle name="Ênfase4 7" xfId="424"/>
    <cellStyle name="Ênfase4 7 2" xfId="3469"/>
    <cellStyle name="Ênfase4 8" xfId="425"/>
    <cellStyle name="Ênfase4 8 2" xfId="3470"/>
    <cellStyle name="Ênfase4 9" xfId="426"/>
    <cellStyle name="Ênfase4 9 2" xfId="3471"/>
    <cellStyle name="Ênfase5" xfId="34" builtinId="45" customBuiltin="1"/>
    <cellStyle name="Ênfase5 10" xfId="427"/>
    <cellStyle name="Ênfase5 10 2" xfId="3472"/>
    <cellStyle name="Ênfase5 11" xfId="428"/>
    <cellStyle name="Ênfase5 11 2" xfId="3473"/>
    <cellStyle name="Ênfase5 12" xfId="429"/>
    <cellStyle name="Ênfase5 12 2" xfId="3474"/>
    <cellStyle name="Ênfase5 13" xfId="430"/>
    <cellStyle name="Ênfase5 13 2" xfId="3475"/>
    <cellStyle name="Ênfase5 2" xfId="431"/>
    <cellStyle name="Ênfase5 2 2" xfId="3476"/>
    <cellStyle name="Ênfase5 3" xfId="432"/>
    <cellStyle name="Ênfase5 3 2" xfId="3477"/>
    <cellStyle name="Ênfase5 4" xfId="433"/>
    <cellStyle name="Ênfase5 4 2" xfId="3478"/>
    <cellStyle name="Ênfase5 5" xfId="434"/>
    <cellStyle name="Ênfase5 5 2" xfId="3479"/>
    <cellStyle name="Ênfase5 6" xfId="435"/>
    <cellStyle name="Ênfase5 6 2" xfId="3480"/>
    <cellStyle name="Ênfase5 7" xfId="436"/>
    <cellStyle name="Ênfase5 7 2" xfId="3481"/>
    <cellStyle name="Ênfase5 8" xfId="437"/>
    <cellStyle name="Ênfase5 8 2" xfId="3482"/>
    <cellStyle name="Ênfase5 9" xfId="438"/>
    <cellStyle name="Ênfase5 9 2" xfId="3483"/>
    <cellStyle name="Ênfase6" xfId="38" builtinId="49" customBuiltin="1"/>
    <cellStyle name="Ênfase6 10" xfId="439"/>
    <cellStyle name="Ênfase6 10 2" xfId="3484"/>
    <cellStyle name="Ênfase6 11" xfId="440"/>
    <cellStyle name="Ênfase6 11 2" xfId="3485"/>
    <cellStyle name="Ênfase6 12" xfId="441"/>
    <cellStyle name="Ênfase6 12 2" xfId="3486"/>
    <cellStyle name="Ênfase6 13" xfId="442"/>
    <cellStyle name="Ênfase6 13 2" xfId="3487"/>
    <cellStyle name="Ênfase6 2" xfId="443"/>
    <cellStyle name="Ênfase6 2 2" xfId="3488"/>
    <cellStyle name="Ênfase6 3" xfId="444"/>
    <cellStyle name="Ênfase6 3 2" xfId="3489"/>
    <cellStyle name="Ênfase6 4" xfId="445"/>
    <cellStyle name="Ênfase6 4 2" xfId="3490"/>
    <cellStyle name="Ênfase6 5" xfId="446"/>
    <cellStyle name="Ênfase6 5 2" xfId="3491"/>
    <cellStyle name="Ênfase6 6" xfId="447"/>
    <cellStyle name="Ênfase6 6 2" xfId="3492"/>
    <cellStyle name="Ênfase6 7" xfId="448"/>
    <cellStyle name="Ênfase6 7 2" xfId="3493"/>
    <cellStyle name="Ênfase6 8" xfId="449"/>
    <cellStyle name="Ênfase6 8 2" xfId="3494"/>
    <cellStyle name="Ênfase6 9" xfId="450"/>
    <cellStyle name="Ênfase6 9 2" xfId="3495"/>
    <cellStyle name="Entrada" xfId="11" builtinId="20" customBuiltin="1"/>
    <cellStyle name="Entrada 2" xfId="451"/>
    <cellStyle name="Entrada 3" xfId="452"/>
    <cellStyle name="Heading 1 1" xfId="453"/>
    <cellStyle name="Heading 3" xfId="454"/>
    <cellStyle name="Heading1" xfId="455"/>
    <cellStyle name="Heading1 1" xfId="456"/>
    <cellStyle name="Hiperlink" xfId="1" builtinId="8"/>
    <cellStyle name="Hyperlink 2" xfId="457"/>
    <cellStyle name="Incorreto 2" xfId="458"/>
    <cellStyle name="Incorreto 3" xfId="459"/>
    <cellStyle name="Moeda 2" xfId="460"/>
    <cellStyle name="Moeda 2 2" xfId="461"/>
    <cellStyle name="Moeda 2 2 2" xfId="3497"/>
    <cellStyle name="Moeda 2 3" xfId="3496"/>
    <cellStyle name="Neutra 2" xfId="462"/>
    <cellStyle name="Neutra 3" xfId="463"/>
    <cellStyle name="Neutro" xfId="10" builtinId="28" customBuiltin="1"/>
    <cellStyle name="Normal" xfId="0" builtinId="0"/>
    <cellStyle name="Normal 10" xfId="464"/>
    <cellStyle name="Normal 10 10" xfId="465"/>
    <cellStyle name="Normal 10 10 2" xfId="466"/>
    <cellStyle name="Normal 10 100" xfId="467"/>
    <cellStyle name="Normal 10 100 2" xfId="468"/>
    <cellStyle name="Normal 10 101" xfId="469"/>
    <cellStyle name="Normal 10 101 2" xfId="470"/>
    <cellStyle name="Normal 10 102" xfId="471"/>
    <cellStyle name="Normal 10 102 2" xfId="472"/>
    <cellStyle name="Normal 10 103" xfId="473"/>
    <cellStyle name="Normal 10 103 2" xfId="474"/>
    <cellStyle name="Normal 10 104" xfId="475"/>
    <cellStyle name="Normal 10 104 2" xfId="476"/>
    <cellStyle name="Normal 10 105" xfId="477"/>
    <cellStyle name="Normal 10 105 2" xfId="478"/>
    <cellStyle name="Normal 10 106" xfId="479"/>
    <cellStyle name="Normal 10 106 2" xfId="480"/>
    <cellStyle name="Normal 10 107" xfId="481"/>
    <cellStyle name="Normal 10 107 2" xfId="482"/>
    <cellStyle name="Normal 10 108" xfId="483"/>
    <cellStyle name="Normal 10 108 2" xfId="484"/>
    <cellStyle name="Normal 10 109" xfId="485"/>
    <cellStyle name="Normal 10 109 2" xfId="486"/>
    <cellStyle name="Normal 10 11" xfId="487"/>
    <cellStyle name="Normal 10 11 2" xfId="488"/>
    <cellStyle name="Normal 10 110" xfId="489"/>
    <cellStyle name="Normal 10 110 2" xfId="490"/>
    <cellStyle name="Normal 10 111" xfId="491"/>
    <cellStyle name="Normal 10 111 2" xfId="492"/>
    <cellStyle name="Normal 10 112" xfId="493"/>
    <cellStyle name="Normal 10 112 2" xfId="494"/>
    <cellStyle name="Normal 10 113" xfId="495"/>
    <cellStyle name="Normal 10 113 2" xfId="496"/>
    <cellStyle name="Normal 10 114" xfId="497"/>
    <cellStyle name="Normal 10 115" xfId="498"/>
    <cellStyle name="Normal 10 12" xfId="499"/>
    <cellStyle name="Normal 10 12 2" xfId="500"/>
    <cellStyle name="Normal 10 13" xfId="501"/>
    <cellStyle name="Normal 10 13 2" xfId="502"/>
    <cellStyle name="Normal 10 14" xfId="503"/>
    <cellStyle name="Normal 10 14 2" xfId="504"/>
    <cellStyle name="Normal 10 15" xfId="505"/>
    <cellStyle name="Normal 10 15 2" xfId="506"/>
    <cellStyle name="Normal 10 16" xfId="507"/>
    <cellStyle name="Normal 10 16 2" xfId="508"/>
    <cellStyle name="Normal 10 17" xfId="509"/>
    <cellStyle name="Normal 10 17 2" xfId="510"/>
    <cellStyle name="Normal 10 18" xfId="511"/>
    <cellStyle name="Normal 10 18 2" xfId="512"/>
    <cellStyle name="Normal 10 19" xfId="513"/>
    <cellStyle name="Normal 10 19 2" xfId="514"/>
    <cellStyle name="Normal 10 2" xfId="515"/>
    <cellStyle name="Normal 10 2 2" xfId="516"/>
    <cellStyle name="Normal 10 20" xfId="517"/>
    <cellStyle name="Normal 10 20 2" xfId="518"/>
    <cellStyle name="Normal 10 21" xfId="519"/>
    <cellStyle name="Normal 10 21 2" xfId="520"/>
    <cellStyle name="Normal 10 22" xfId="521"/>
    <cellStyle name="Normal 10 22 2" xfId="522"/>
    <cellStyle name="Normal 10 23" xfId="523"/>
    <cellStyle name="Normal 10 23 2" xfId="524"/>
    <cellStyle name="Normal 10 24" xfId="525"/>
    <cellStyle name="Normal 10 24 2" xfId="526"/>
    <cellStyle name="Normal 10 25" xfId="527"/>
    <cellStyle name="Normal 10 25 2" xfId="528"/>
    <cellStyle name="Normal 10 26" xfId="529"/>
    <cellStyle name="Normal 10 26 2" xfId="530"/>
    <cellStyle name="Normal 10 27" xfId="531"/>
    <cellStyle name="Normal 10 27 2" xfId="532"/>
    <cellStyle name="Normal 10 28" xfId="533"/>
    <cellStyle name="Normal 10 28 2" xfId="534"/>
    <cellStyle name="Normal 10 29" xfId="535"/>
    <cellStyle name="Normal 10 29 2" xfId="536"/>
    <cellStyle name="Normal 10 3" xfId="537"/>
    <cellStyle name="Normal 10 3 2" xfId="538"/>
    <cellStyle name="Normal 10 30" xfId="539"/>
    <cellStyle name="Normal 10 30 2" xfId="540"/>
    <cellStyle name="Normal 10 31" xfId="541"/>
    <cellStyle name="Normal 10 31 2" xfId="542"/>
    <cellStyle name="Normal 10 32" xfId="543"/>
    <cellStyle name="Normal 10 32 2" xfId="544"/>
    <cellStyle name="Normal 10 33" xfId="545"/>
    <cellStyle name="Normal 10 33 2" xfId="546"/>
    <cellStyle name="Normal 10 34" xfId="547"/>
    <cellStyle name="Normal 10 34 2" xfId="548"/>
    <cellStyle name="Normal 10 35" xfId="549"/>
    <cellStyle name="Normal 10 35 2" xfId="550"/>
    <cellStyle name="Normal 10 36" xfId="551"/>
    <cellStyle name="Normal 10 36 2" xfId="552"/>
    <cellStyle name="Normal 10 37" xfId="553"/>
    <cellStyle name="Normal 10 37 2" xfId="554"/>
    <cellStyle name="Normal 10 38" xfId="555"/>
    <cellStyle name="Normal 10 38 2" xfId="556"/>
    <cellStyle name="Normal 10 39" xfId="557"/>
    <cellStyle name="Normal 10 39 2" xfId="558"/>
    <cellStyle name="Normal 10 4" xfId="559"/>
    <cellStyle name="Normal 10 4 2" xfId="560"/>
    <cellStyle name="Normal 10 40" xfId="561"/>
    <cellStyle name="Normal 10 40 2" xfId="562"/>
    <cellStyle name="Normal 10 41" xfId="563"/>
    <cellStyle name="Normal 10 41 2" xfId="564"/>
    <cellStyle name="Normal 10 42" xfId="565"/>
    <cellStyle name="Normal 10 42 2" xfId="566"/>
    <cellStyle name="Normal 10 43" xfId="567"/>
    <cellStyle name="Normal 10 43 2" xfId="568"/>
    <cellStyle name="Normal 10 44" xfId="569"/>
    <cellStyle name="Normal 10 44 2" xfId="570"/>
    <cellStyle name="Normal 10 45" xfId="571"/>
    <cellStyle name="Normal 10 45 2" xfId="572"/>
    <cellStyle name="Normal 10 46" xfId="573"/>
    <cellStyle name="Normal 10 46 2" xfId="574"/>
    <cellStyle name="Normal 10 47" xfId="575"/>
    <cellStyle name="Normal 10 47 2" xfId="576"/>
    <cellStyle name="Normal 10 48" xfId="577"/>
    <cellStyle name="Normal 10 48 2" xfId="578"/>
    <cellStyle name="Normal 10 49" xfId="579"/>
    <cellStyle name="Normal 10 49 2" xfId="580"/>
    <cellStyle name="Normal 10 5" xfId="581"/>
    <cellStyle name="Normal 10 5 2" xfId="582"/>
    <cellStyle name="Normal 10 50" xfId="583"/>
    <cellStyle name="Normal 10 50 2" xfId="584"/>
    <cellStyle name="Normal 10 51" xfId="585"/>
    <cellStyle name="Normal 10 51 2" xfId="586"/>
    <cellStyle name="Normal 10 52" xfId="587"/>
    <cellStyle name="Normal 10 52 2" xfId="588"/>
    <cellStyle name="Normal 10 53" xfId="589"/>
    <cellStyle name="Normal 10 53 2" xfId="590"/>
    <cellStyle name="Normal 10 54" xfId="591"/>
    <cellStyle name="Normal 10 54 2" xfId="592"/>
    <cellStyle name="Normal 10 55" xfId="593"/>
    <cellStyle name="Normal 10 55 2" xfId="594"/>
    <cellStyle name="Normal 10 56" xfId="595"/>
    <cellStyle name="Normal 10 56 2" xfId="596"/>
    <cellStyle name="Normal 10 57" xfId="597"/>
    <cellStyle name="Normal 10 57 2" xfId="598"/>
    <cellStyle name="Normal 10 58" xfId="599"/>
    <cellStyle name="Normal 10 58 2" xfId="600"/>
    <cellStyle name="Normal 10 59" xfId="601"/>
    <cellStyle name="Normal 10 59 2" xfId="602"/>
    <cellStyle name="Normal 10 6" xfId="603"/>
    <cellStyle name="Normal 10 6 2" xfId="604"/>
    <cellStyle name="Normal 10 60" xfId="605"/>
    <cellStyle name="Normal 10 60 2" xfId="606"/>
    <cellStyle name="Normal 10 61" xfId="607"/>
    <cellStyle name="Normal 10 61 2" xfId="608"/>
    <cellStyle name="Normal 10 62" xfId="609"/>
    <cellStyle name="Normal 10 62 2" xfId="610"/>
    <cellStyle name="Normal 10 63" xfId="611"/>
    <cellStyle name="Normal 10 63 2" xfId="612"/>
    <cellStyle name="Normal 10 64" xfId="613"/>
    <cellStyle name="Normal 10 64 2" xfId="614"/>
    <cellStyle name="Normal 10 65" xfId="615"/>
    <cellStyle name="Normal 10 65 2" xfId="616"/>
    <cellStyle name="Normal 10 66" xfId="617"/>
    <cellStyle name="Normal 10 66 2" xfId="618"/>
    <cellStyle name="Normal 10 67" xfId="619"/>
    <cellStyle name="Normal 10 67 2" xfId="620"/>
    <cellStyle name="Normal 10 68" xfId="621"/>
    <cellStyle name="Normal 10 68 2" xfId="622"/>
    <cellStyle name="Normal 10 69" xfId="623"/>
    <cellStyle name="Normal 10 69 2" xfId="624"/>
    <cellStyle name="Normal 10 7" xfId="625"/>
    <cellStyle name="Normal 10 7 2" xfId="626"/>
    <cellStyle name="Normal 10 70" xfId="627"/>
    <cellStyle name="Normal 10 70 2" xfId="628"/>
    <cellStyle name="Normal 10 71" xfId="629"/>
    <cellStyle name="Normal 10 71 2" xfId="630"/>
    <cellStyle name="Normal 10 72" xfId="631"/>
    <cellStyle name="Normal 10 72 2" xfId="632"/>
    <cellStyle name="Normal 10 73" xfId="633"/>
    <cellStyle name="Normal 10 73 2" xfId="634"/>
    <cellStyle name="Normal 10 74" xfId="635"/>
    <cellStyle name="Normal 10 74 2" xfId="636"/>
    <cellStyle name="Normal 10 75" xfId="637"/>
    <cellStyle name="Normal 10 75 2" xfId="638"/>
    <cellStyle name="Normal 10 76" xfId="639"/>
    <cellStyle name="Normal 10 76 2" xfId="640"/>
    <cellStyle name="Normal 10 77" xfId="641"/>
    <cellStyle name="Normal 10 77 2" xfId="642"/>
    <cellStyle name="Normal 10 78" xfId="643"/>
    <cellStyle name="Normal 10 78 2" xfId="644"/>
    <cellStyle name="Normal 10 79" xfId="645"/>
    <cellStyle name="Normal 10 79 2" xfId="646"/>
    <cellStyle name="Normal 10 8" xfId="647"/>
    <cellStyle name="Normal 10 8 2" xfId="648"/>
    <cellStyle name="Normal 10 80" xfId="649"/>
    <cellStyle name="Normal 10 80 2" xfId="650"/>
    <cellStyle name="Normal 10 81" xfId="651"/>
    <cellStyle name="Normal 10 81 2" xfId="652"/>
    <cellStyle name="Normal 10 82" xfId="653"/>
    <cellStyle name="Normal 10 82 2" xfId="654"/>
    <cellStyle name="Normal 10 83" xfId="655"/>
    <cellStyle name="Normal 10 83 2" xfId="656"/>
    <cellStyle name="Normal 10 84" xfId="657"/>
    <cellStyle name="Normal 10 84 2" xfId="658"/>
    <cellStyle name="Normal 10 85" xfId="659"/>
    <cellStyle name="Normal 10 85 2" xfId="660"/>
    <cellStyle name="Normal 10 86" xfId="661"/>
    <cellStyle name="Normal 10 86 2" xfId="662"/>
    <cellStyle name="Normal 10 87" xfId="663"/>
    <cellStyle name="Normal 10 87 2" xfId="664"/>
    <cellStyle name="Normal 10 88" xfId="665"/>
    <cellStyle name="Normal 10 88 2" xfId="666"/>
    <cellStyle name="Normal 10 89" xfId="667"/>
    <cellStyle name="Normal 10 89 2" xfId="668"/>
    <cellStyle name="Normal 10 9" xfId="669"/>
    <cellStyle name="Normal 10 9 2" xfId="670"/>
    <cellStyle name="Normal 10 90" xfId="671"/>
    <cellStyle name="Normal 10 90 2" xfId="672"/>
    <cellStyle name="Normal 10 91" xfId="673"/>
    <cellStyle name="Normal 10 91 2" xfId="674"/>
    <cellStyle name="Normal 10 92" xfId="675"/>
    <cellStyle name="Normal 10 92 2" xfId="676"/>
    <cellStyle name="Normal 10 93" xfId="677"/>
    <cellStyle name="Normal 10 93 2" xfId="678"/>
    <cellStyle name="Normal 10 94" xfId="679"/>
    <cellStyle name="Normal 10 94 2" xfId="680"/>
    <cellStyle name="Normal 10 95" xfId="681"/>
    <cellStyle name="Normal 10 95 2" xfId="682"/>
    <cellStyle name="Normal 10 96" xfId="683"/>
    <cellStyle name="Normal 10 96 2" xfId="684"/>
    <cellStyle name="Normal 10 97" xfId="685"/>
    <cellStyle name="Normal 10 97 2" xfId="686"/>
    <cellStyle name="Normal 10 98" xfId="687"/>
    <cellStyle name="Normal 10 98 2" xfId="688"/>
    <cellStyle name="Normal 10 99" xfId="689"/>
    <cellStyle name="Normal 10 99 2" xfId="690"/>
    <cellStyle name="Normal 10_45_46" xfId="691"/>
    <cellStyle name="Normal 100" xfId="692"/>
    <cellStyle name="Normal 100 2" xfId="693"/>
    <cellStyle name="Normal 101" xfId="694"/>
    <cellStyle name="Normal 101 2" xfId="695"/>
    <cellStyle name="Normal 102" xfId="696"/>
    <cellStyle name="Normal 102 2" xfId="697"/>
    <cellStyle name="Normal 103" xfId="698"/>
    <cellStyle name="Normal 103 2" xfId="699"/>
    <cellStyle name="Normal 104" xfId="700"/>
    <cellStyle name="Normal 104 2" xfId="701"/>
    <cellStyle name="Normal 105" xfId="702"/>
    <cellStyle name="Normal 105 2" xfId="703"/>
    <cellStyle name="Normal 106" xfId="704"/>
    <cellStyle name="Normal 106 2" xfId="705"/>
    <cellStyle name="Normal 107" xfId="706"/>
    <cellStyle name="Normal 107 2" xfId="707"/>
    <cellStyle name="Normal 108" xfId="708"/>
    <cellStyle name="Normal 108 2" xfId="709"/>
    <cellStyle name="Normal 109" xfId="710"/>
    <cellStyle name="Normal 109 2" xfId="711"/>
    <cellStyle name="Normal 11" xfId="712"/>
    <cellStyle name="Normal 11 2" xfId="713"/>
    <cellStyle name="Normal 11 3" xfId="714"/>
    <cellStyle name="Normal 11_52" xfId="715"/>
    <cellStyle name="Normal 110" xfId="716"/>
    <cellStyle name="Normal 110 2" xfId="717"/>
    <cellStyle name="Normal 111" xfId="718"/>
    <cellStyle name="Normal 111 2" xfId="719"/>
    <cellStyle name="Normal 112" xfId="720"/>
    <cellStyle name="Normal 112 2" xfId="721"/>
    <cellStyle name="Normal 113" xfId="722"/>
    <cellStyle name="Normal 113 2" xfId="723"/>
    <cellStyle name="Normal 114" xfId="724"/>
    <cellStyle name="Normal 114 2" xfId="725"/>
    <cellStyle name="Normal 115" xfId="726"/>
    <cellStyle name="Normal 115 2" xfId="727"/>
    <cellStyle name="Normal 116" xfId="728"/>
    <cellStyle name="Normal 116 2" xfId="729"/>
    <cellStyle name="Normal 117" xfId="730"/>
    <cellStyle name="Normal 117 2" xfId="731"/>
    <cellStyle name="Normal 118" xfId="732"/>
    <cellStyle name="Normal 118 2" xfId="733"/>
    <cellStyle name="Normal 119" xfId="734"/>
    <cellStyle name="Normal 119 2" xfId="735"/>
    <cellStyle name="Normal 12" xfId="736"/>
    <cellStyle name="Normal 12 2" xfId="737"/>
    <cellStyle name="Normal 12 3" xfId="738"/>
    <cellStyle name="Normal 12_52" xfId="739"/>
    <cellStyle name="Normal 120" xfId="740"/>
    <cellStyle name="Normal 120 2" xfId="741"/>
    <cellStyle name="Normal 121" xfId="742"/>
    <cellStyle name="Normal 121 2" xfId="743"/>
    <cellStyle name="Normal 122" xfId="744"/>
    <cellStyle name="Normal 122 2" xfId="745"/>
    <cellStyle name="Normal 123" xfId="746"/>
    <cellStyle name="Normal 123 2" xfId="747"/>
    <cellStyle name="Normal 124" xfId="748"/>
    <cellStyle name="Normal 124 2" xfId="749"/>
    <cellStyle name="Normal 125" xfId="750"/>
    <cellStyle name="Normal 125 2" xfId="751"/>
    <cellStyle name="Normal 126" xfId="752"/>
    <cellStyle name="Normal 126 2" xfId="753"/>
    <cellStyle name="Normal 127" xfId="754"/>
    <cellStyle name="Normal 127 2" xfId="755"/>
    <cellStyle name="Normal 128" xfId="756"/>
    <cellStyle name="Normal 128 2" xfId="757"/>
    <cellStyle name="Normal 129" xfId="758"/>
    <cellStyle name="Normal 129 2" xfId="759"/>
    <cellStyle name="Normal 13" xfId="760"/>
    <cellStyle name="Normal 13 2" xfId="761"/>
    <cellStyle name="Normal 13 3" xfId="762"/>
    <cellStyle name="Normal 13_52" xfId="763"/>
    <cellStyle name="Normal 130" xfId="764"/>
    <cellStyle name="Normal 130 2" xfId="765"/>
    <cellStyle name="Normal 131" xfId="766"/>
    <cellStyle name="Normal 131 2" xfId="767"/>
    <cellStyle name="Normal 132" xfId="768"/>
    <cellStyle name="Normal 132 2" xfId="769"/>
    <cellStyle name="Normal 133" xfId="770"/>
    <cellStyle name="Normal 133 2" xfId="771"/>
    <cellStyle name="Normal 134" xfId="772"/>
    <cellStyle name="Normal 134 2" xfId="773"/>
    <cellStyle name="Normal 135" xfId="774"/>
    <cellStyle name="Normal 135 2" xfId="775"/>
    <cellStyle name="Normal 136" xfId="776"/>
    <cellStyle name="Normal 136 2" xfId="777"/>
    <cellStyle name="Normal 137" xfId="50"/>
    <cellStyle name="Normal 138" xfId="778"/>
    <cellStyle name="Normal 139" xfId="779"/>
    <cellStyle name="Normal 14" xfId="780"/>
    <cellStyle name="Normal 14 2" xfId="781"/>
    <cellStyle name="Normal 14 3" xfId="782"/>
    <cellStyle name="Normal 14_52" xfId="783"/>
    <cellStyle name="Normal 140" xfId="784"/>
    <cellStyle name="Normal 141" xfId="785"/>
    <cellStyle name="Normal 142" xfId="786"/>
    <cellStyle name="Normal 143" xfId="787"/>
    <cellStyle name="Normal 144" xfId="3418"/>
    <cellStyle name="Normal 144 2" xfId="3423"/>
    <cellStyle name="Normal 144 3" xfId="5250"/>
    <cellStyle name="Normal 144 3 2" xfId="5434"/>
    <cellStyle name="Normal 144 3 3" xfId="5506"/>
    <cellStyle name="Normal 144 3 4" xfId="5357"/>
    <cellStyle name="Normal 144 4" xfId="5384"/>
    <cellStyle name="Normal 144 5" xfId="5461"/>
    <cellStyle name="Normal 144 6" xfId="5320"/>
    <cellStyle name="Normal 144 7" xfId="5553"/>
    <cellStyle name="Normal 144 8" xfId="5624"/>
    <cellStyle name="Normal 145" xfId="3421"/>
    <cellStyle name="Normal 145 2" xfId="5269"/>
    <cellStyle name="Normal 145 2 2" xfId="5453"/>
    <cellStyle name="Normal 145 2 3" xfId="5525"/>
    <cellStyle name="Normal 145 2 4" xfId="5376"/>
    <cellStyle name="Normal 145 3" xfId="5403"/>
    <cellStyle name="Normal 145 4" xfId="5480"/>
    <cellStyle name="Normal 145 5" xfId="5322"/>
    <cellStyle name="Normal 145 6" xfId="5572"/>
    <cellStyle name="Normal 145 7" xfId="5625"/>
    <cellStyle name="Normal 146" xfId="46"/>
    <cellStyle name="Normal 146 2" xfId="5271"/>
    <cellStyle name="Normal 146 2 2" xfId="5455"/>
    <cellStyle name="Normal 146 2 3" xfId="5527"/>
    <cellStyle name="Normal 146 2 4" xfId="5378"/>
    <cellStyle name="Normal 146 2 5" xfId="5627"/>
    <cellStyle name="Normal 146 3" xfId="5405"/>
    <cellStyle name="Normal 146 4" xfId="5482"/>
    <cellStyle name="Normal 146 5" xfId="5324"/>
    <cellStyle name="Normal 146 6" xfId="5574"/>
    <cellStyle name="Normal 146 7" xfId="5601"/>
    <cellStyle name="Normal 147" xfId="3498"/>
    <cellStyle name="Normal 147 2" xfId="5272"/>
    <cellStyle name="Normal 147 2 2" xfId="5456"/>
    <cellStyle name="Normal 147 2 3" xfId="5528"/>
    <cellStyle name="Normal 147 2 4" xfId="5379"/>
    <cellStyle name="Normal 147 3" xfId="5406"/>
    <cellStyle name="Normal 147 4" xfId="5483"/>
    <cellStyle name="Normal 147 5" xfId="5325"/>
    <cellStyle name="Normal 147 6" xfId="5575"/>
    <cellStyle name="Normal 147 7" xfId="5628"/>
    <cellStyle name="Normal 148" xfId="48"/>
    <cellStyle name="Normal 148 2" xfId="5274"/>
    <cellStyle name="Normal 148 2 2" xfId="5457"/>
    <cellStyle name="Normal 148 2 3" xfId="5530"/>
    <cellStyle name="Normal 148 2 4" xfId="5380"/>
    <cellStyle name="Normal 148 2 5" xfId="5629"/>
    <cellStyle name="Normal 148 3" xfId="5409"/>
    <cellStyle name="Normal 148 4" xfId="5484"/>
    <cellStyle name="Normal 148 5" xfId="5326"/>
    <cellStyle name="Normal 148 6" xfId="5577"/>
    <cellStyle name="Normal 148 7" xfId="5600"/>
    <cellStyle name="Normal 149" xfId="47"/>
    <cellStyle name="Normal 149 2" xfId="5294"/>
    <cellStyle name="Normal 149 2 2" xfId="5458"/>
    <cellStyle name="Normal 149 2 3" xfId="5550"/>
    <cellStyle name="Normal 149 2 4" xfId="5381"/>
    <cellStyle name="Normal 149 2 5" xfId="5649"/>
    <cellStyle name="Normal 149 3" xfId="5429"/>
    <cellStyle name="Normal 149 4" xfId="5486"/>
    <cellStyle name="Normal 149 5" xfId="5346"/>
    <cellStyle name="Normal 149 6" xfId="5597"/>
    <cellStyle name="Normal 149 7" xfId="5599"/>
    <cellStyle name="Normal 15" xfId="788"/>
    <cellStyle name="Normal 15 2" xfId="789"/>
    <cellStyle name="Normal 15 3" xfId="790"/>
    <cellStyle name="Normal 15_52" xfId="791"/>
    <cellStyle name="Normal 150" xfId="5243"/>
    <cellStyle name="Normal 150 2" xfId="5499"/>
    <cellStyle name="Normal 150 3" xfId="5321"/>
    <cellStyle name="Normal 151" xfId="5273"/>
    <cellStyle name="Normal 151 2" xfId="5529"/>
    <cellStyle name="Normal 151 3" xfId="5352"/>
    <cellStyle name="Normal 152" xfId="5295"/>
    <cellStyle name="Normal 152 2" xfId="5382"/>
    <cellStyle name="Normal 152 2 2" xfId="5459"/>
    <cellStyle name="Normal 152 3" xfId="5430"/>
    <cellStyle name="Normal 152 4" xfId="5551"/>
    <cellStyle name="Normal 152 5" xfId="5347"/>
    <cellStyle name="Normal 152 6" xfId="5598"/>
    <cellStyle name="Normal 152 7" xfId="5622"/>
    <cellStyle name="Normal 153" xfId="52"/>
    <cellStyle name="Normal 154" xfId="3420"/>
    <cellStyle name="Normal 155" xfId="5300"/>
    <cellStyle name="Normal 156" xfId="5296"/>
    <cellStyle name="Normal 157" xfId="5299"/>
    <cellStyle name="Normal 158" xfId="5297"/>
    <cellStyle name="Normal 158 2" xfId="5348"/>
    <cellStyle name="Normal 159" xfId="5298"/>
    <cellStyle name="Normal 159 2" xfId="5353"/>
    <cellStyle name="Normal 16" xfId="792"/>
    <cellStyle name="Normal 16 2" xfId="793"/>
    <cellStyle name="Normal 16 3" xfId="794"/>
    <cellStyle name="Normal 160" xfId="5351"/>
    <cellStyle name="Normal 161" xfId="5350"/>
    <cellStyle name="Normal 162" xfId="5349"/>
    <cellStyle name="Normal 163" xfId="5354"/>
    <cellStyle name="Normal 164" xfId="5356"/>
    <cellStyle name="Normal 164 2" xfId="5433"/>
    <cellStyle name="Normal 165" xfId="5383"/>
    <cellStyle name="Normal 166" xfId="5408"/>
    <cellStyle name="Normal 167" xfId="5431"/>
    <cellStyle name="Normal 168" xfId="5407"/>
    <cellStyle name="Normal 169" xfId="5460"/>
    <cellStyle name="Normal 17" xfId="795"/>
    <cellStyle name="Normal 17 2" xfId="796"/>
    <cellStyle name="Normal 170" xfId="5552"/>
    <cellStyle name="Normal 171" xfId="5576"/>
    <cellStyle name="Normal 18" xfId="797"/>
    <cellStyle name="Normal 18 2" xfId="798"/>
    <cellStyle name="Normal 18 3" xfId="799"/>
    <cellStyle name="Normal 18_52" xfId="800"/>
    <cellStyle name="Normal 19" xfId="801"/>
    <cellStyle name="Normal 19 2" xfId="802"/>
    <cellStyle name="Normal 19 3" xfId="803"/>
    <cellStyle name="Normal 19_52" xfId="804"/>
    <cellStyle name="Normal 2" xfId="51"/>
    <cellStyle name="Normal 2 10" xfId="806"/>
    <cellStyle name="Normal 2 10 2" xfId="807"/>
    <cellStyle name="Normal 2 11" xfId="808"/>
    <cellStyle name="Normal 2 11 2" xfId="809"/>
    <cellStyle name="Normal 2 12" xfId="810"/>
    <cellStyle name="Normal 2 12 2" xfId="811"/>
    <cellStyle name="Normal 2 13" xfId="812"/>
    <cellStyle name="Normal 2 13 2" xfId="813"/>
    <cellStyle name="Normal 2 14" xfId="814"/>
    <cellStyle name="Normal 2 14 2" xfId="815"/>
    <cellStyle name="Normal 2 15" xfId="816"/>
    <cellStyle name="Normal 2 15 2" xfId="817"/>
    <cellStyle name="Normal 2 16" xfId="818"/>
    <cellStyle name="Normal 2 16 2" xfId="819"/>
    <cellStyle name="Normal 2 17" xfId="820"/>
    <cellStyle name="Normal 2 17 2" xfId="821"/>
    <cellStyle name="Normal 2 18" xfId="805"/>
    <cellStyle name="Normal 2 18 2" xfId="5432"/>
    <cellStyle name="Normal 2 18 3" xfId="5355"/>
    <cellStyle name="Normal 2 19" xfId="5319"/>
    <cellStyle name="Normal 2 19 2" xfId="5621"/>
    <cellStyle name="Normal 2 2" xfId="822"/>
    <cellStyle name="Normal 2 2 10" xfId="823"/>
    <cellStyle name="Normal 2 2 10 2" xfId="824"/>
    <cellStyle name="Normal 2 2 100" xfId="825"/>
    <cellStyle name="Normal 2 2 100 2" xfId="826"/>
    <cellStyle name="Normal 2 2 101" xfId="827"/>
    <cellStyle name="Normal 2 2 101 2" xfId="828"/>
    <cellStyle name="Normal 2 2 102" xfId="829"/>
    <cellStyle name="Normal 2 2 102 2" xfId="830"/>
    <cellStyle name="Normal 2 2 103" xfId="831"/>
    <cellStyle name="Normal 2 2 103 2" xfId="832"/>
    <cellStyle name="Normal 2 2 104" xfId="833"/>
    <cellStyle name="Normal 2 2 104 2" xfId="834"/>
    <cellStyle name="Normal 2 2 105" xfId="835"/>
    <cellStyle name="Normal 2 2 105 2" xfId="836"/>
    <cellStyle name="Normal 2 2 106" xfId="837"/>
    <cellStyle name="Normal 2 2 106 2" xfId="838"/>
    <cellStyle name="Normal 2 2 107" xfId="839"/>
    <cellStyle name="Normal 2 2 107 2" xfId="840"/>
    <cellStyle name="Normal 2 2 108" xfId="841"/>
    <cellStyle name="Normal 2 2 108 2" xfId="842"/>
    <cellStyle name="Normal 2 2 109" xfId="843"/>
    <cellStyle name="Normal 2 2 109 2" xfId="844"/>
    <cellStyle name="Normal 2 2 11" xfId="845"/>
    <cellStyle name="Normal 2 2 11 2" xfId="846"/>
    <cellStyle name="Normal 2 2 110" xfId="847"/>
    <cellStyle name="Normal 2 2 110 2" xfId="848"/>
    <cellStyle name="Normal 2 2 111" xfId="849"/>
    <cellStyle name="Normal 2 2 111 2" xfId="850"/>
    <cellStyle name="Normal 2 2 112" xfId="851"/>
    <cellStyle name="Normal 2 2 112 2" xfId="852"/>
    <cellStyle name="Normal 2 2 113" xfId="853"/>
    <cellStyle name="Normal 2 2 113 2" xfId="854"/>
    <cellStyle name="Normal 2 2 12" xfId="855"/>
    <cellStyle name="Normal 2 2 12 2" xfId="856"/>
    <cellStyle name="Normal 2 2 13" xfId="857"/>
    <cellStyle name="Normal 2 2 13 2" xfId="858"/>
    <cellStyle name="Normal 2 2 14" xfId="859"/>
    <cellStyle name="Normal 2 2 14 2" xfId="860"/>
    <cellStyle name="Normal 2 2 15" xfId="861"/>
    <cellStyle name="Normal 2 2 15 2" xfId="862"/>
    <cellStyle name="Normal 2 2 16" xfId="863"/>
    <cellStyle name="Normal 2 2 16 2" xfId="864"/>
    <cellStyle name="Normal 2 2 17" xfId="865"/>
    <cellStyle name="Normal 2 2 17 2" xfId="866"/>
    <cellStyle name="Normal 2 2 18" xfId="867"/>
    <cellStyle name="Normal 2 2 18 2" xfId="868"/>
    <cellStyle name="Normal 2 2 19" xfId="869"/>
    <cellStyle name="Normal 2 2 19 2" xfId="870"/>
    <cellStyle name="Normal 2 2 2" xfId="871"/>
    <cellStyle name="Normal 2 2 2 2" xfId="872"/>
    <cellStyle name="Normal 2 2 20" xfId="873"/>
    <cellStyle name="Normal 2 2 20 2" xfId="874"/>
    <cellStyle name="Normal 2 2 21" xfId="875"/>
    <cellStyle name="Normal 2 2 21 2" xfId="876"/>
    <cellStyle name="Normal 2 2 22" xfId="877"/>
    <cellStyle name="Normal 2 2 22 2" xfId="878"/>
    <cellStyle name="Normal 2 2 23" xfId="879"/>
    <cellStyle name="Normal 2 2 23 2" xfId="880"/>
    <cellStyle name="Normal 2 2 24" xfId="881"/>
    <cellStyle name="Normal 2 2 24 2" xfId="882"/>
    <cellStyle name="Normal 2 2 25" xfId="883"/>
    <cellStyle name="Normal 2 2 25 2" xfId="884"/>
    <cellStyle name="Normal 2 2 26" xfId="885"/>
    <cellStyle name="Normal 2 2 26 2" xfId="886"/>
    <cellStyle name="Normal 2 2 27" xfId="887"/>
    <cellStyle name="Normal 2 2 27 2" xfId="888"/>
    <cellStyle name="Normal 2 2 28" xfId="889"/>
    <cellStyle name="Normal 2 2 28 2" xfId="890"/>
    <cellStyle name="Normal 2 2 29" xfId="891"/>
    <cellStyle name="Normal 2 2 29 2" xfId="892"/>
    <cellStyle name="Normal 2 2 3" xfId="893"/>
    <cellStyle name="Normal 2 2 3 2" xfId="894"/>
    <cellStyle name="Normal 2 2 30" xfId="895"/>
    <cellStyle name="Normal 2 2 30 2" xfId="896"/>
    <cellStyle name="Normal 2 2 31" xfId="897"/>
    <cellStyle name="Normal 2 2 31 2" xfId="898"/>
    <cellStyle name="Normal 2 2 32" xfId="899"/>
    <cellStyle name="Normal 2 2 32 2" xfId="900"/>
    <cellStyle name="Normal 2 2 33" xfId="901"/>
    <cellStyle name="Normal 2 2 33 2" xfId="902"/>
    <cellStyle name="Normal 2 2 34" xfId="903"/>
    <cellStyle name="Normal 2 2 34 2" xfId="904"/>
    <cellStyle name="Normal 2 2 35" xfId="905"/>
    <cellStyle name="Normal 2 2 35 2" xfId="906"/>
    <cellStyle name="Normal 2 2 36" xfId="907"/>
    <cellStyle name="Normal 2 2 36 2" xfId="908"/>
    <cellStyle name="Normal 2 2 37" xfId="909"/>
    <cellStyle name="Normal 2 2 37 2" xfId="910"/>
    <cellStyle name="Normal 2 2 38" xfId="911"/>
    <cellStyle name="Normal 2 2 38 2" xfId="912"/>
    <cellStyle name="Normal 2 2 39" xfId="913"/>
    <cellStyle name="Normal 2 2 39 2" xfId="914"/>
    <cellStyle name="Normal 2 2 4" xfId="915"/>
    <cellStyle name="Normal 2 2 4 2" xfId="916"/>
    <cellStyle name="Normal 2 2 40" xfId="917"/>
    <cellStyle name="Normal 2 2 40 2" xfId="918"/>
    <cellStyle name="Normal 2 2 41" xfId="919"/>
    <cellStyle name="Normal 2 2 41 2" xfId="920"/>
    <cellStyle name="Normal 2 2 42" xfId="921"/>
    <cellStyle name="Normal 2 2 42 2" xfId="922"/>
    <cellStyle name="Normal 2 2 43" xfId="923"/>
    <cellStyle name="Normal 2 2 43 2" xfId="924"/>
    <cellStyle name="Normal 2 2 44" xfId="925"/>
    <cellStyle name="Normal 2 2 44 2" xfId="926"/>
    <cellStyle name="Normal 2 2 45" xfId="927"/>
    <cellStyle name="Normal 2 2 45 2" xfId="928"/>
    <cellStyle name="Normal 2 2 46" xfId="929"/>
    <cellStyle name="Normal 2 2 46 2" xfId="930"/>
    <cellStyle name="Normal 2 2 47" xfId="931"/>
    <cellStyle name="Normal 2 2 47 2" xfId="932"/>
    <cellStyle name="Normal 2 2 48" xfId="933"/>
    <cellStyle name="Normal 2 2 48 2" xfId="934"/>
    <cellStyle name="Normal 2 2 49" xfId="935"/>
    <cellStyle name="Normal 2 2 49 2" xfId="936"/>
    <cellStyle name="Normal 2 2 5" xfId="937"/>
    <cellStyle name="Normal 2 2 5 2" xfId="938"/>
    <cellStyle name="Normal 2 2 50" xfId="939"/>
    <cellStyle name="Normal 2 2 50 2" xfId="940"/>
    <cellStyle name="Normal 2 2 51" xfId="941"/>
    <cellStyle name="Normal 2 2 51 2" xfId="942"/>
    <cellStyle name="Normal 2 2 52" xfId="943"/>
    <cellStyle name="Normal 2 2 52 2" xfId="944"/>
    <cellStyle name="Normal 2 2 53" xfId="945"/>
    <cellStyle name="Normal 2 2 53 2" xfId="946"/>
    <cellStyle name="Normal 2 2 54" xfId="947"/>
    <cellStyle name="Normal 2 2 54 2" xfId="948"/>
    <cellStyle name="Normal 2 2 55" xfId="949"/>
    <cellStyle name="Normal 2 2 55 2" xfId="950"/>
    <cellStyle name="Normal 2 2 56" xfId="951"/>
    <cellStyle name="Normal 2 2 56 2" xfId="952"/>
    <cellStyle name="Normal 2 2 57" xfId="953"/>
    <cellStyle name="Normal 2 2 57 2" xfId="954"/>
    <cellStyle name="Normal 2 2 58" xfId="955"/>
    <cellStyle name="Normal 2 2 58 2" xfId="956"/>
    <cellStyle name="Normal 2 2 59" xfId="957"/>
    <cellStyle name="Normal 2 2 59 2" xfId="958"/>
    <cellStyle name="Normal 2 2 6" xfId="959"/>
    <cellStyle name="Normal 2 2 6 2" xfId="960"/>
    <cellStyle name="Normal 2 2 60" xfId="961"/>
    <cellStyle name="Normal 2 2 60 2" xfId="962"/>
    <cellStyle name="Normal 2 2 61" xfId="963"/>
    <cellStyle name="Normal 2 2 61 2" xfId="964"/>
    <cellStyle name="Normal 2 2 62" xfId="965"/>
    <cellStyle name="Normal 2 2 62 2" xfId="966"/>
    <cellStyle name="Normal 2 2 63" xfId="967"/>
    <cellStyle name="Normal 2 2 63 2" xfId="968"/>
    <cellStyle name="Normal 2 2 64" xfId="969"/>
    <cellStyle name="Normal 2 2 64 2" xfId="970"/>
    <cellStyle name="Normal 2 2 65" xfId="971"/>
    <cellStyle name="Normal 2 2 65 2" xfId="972"/>
    <cellStyle name="Normal 2 2 66" xfId="973"/>
    <cellStyle name="Normal 2 2 66 2" xfId="974"/>
    <cellStyle name="Normal 2 2 67" xfId="975"/>
    <cellStyle name="Normal 2 2 67 2" xfId="976"/>
    <cellStyle name="Normal 2 2 68" xfId="977"/>
    <cellStyle name="Normal 2 2 68 2" xfId="978"/>
    <cellStyle name="Normal 2 2 69" xfId="979"/>
    <cellStyle name="Normal 2 2 69 2" xfId="980"/>
    <cellStyle name="Normal 2 2 7" xfId="981"/>
    <cellStyle name="Normal 2 2 7 2" xfId="982"/>
    <cellStyle name="Normal 2 2 70" xfId="983"/>
    <cellStyle name="Normal 2 2 70 2" xfId="984"/>
    <cellStyle name="Normal 2 2 71" xfId="985"/>
    <cellStyle name="Normal 2 2 71 2" xfId="986"/>
    <cellStyle name="Normal 2 2 72" xfId="987"/>
    <cellStyle name="Normal 2 2 72 2" xfId="988"/>
    <cellStyle name="Normal 2 2 73" xfId="989"/>
    <cellStyle name="Normal 2 2 73 2" xfId="990"/>
    <cellStyle name="Normal 2 2 74" xfId="991"/>
    <cellStyle name="Normal 2 2 74 2" xfId="992"/>
    <cellStyle name="Normal 2 2 75" xfId="993"/>
    <cellStyle name="Normal 2 2 75 2" xfId="994"/>
    <cellStyle name="Normal 2 2 76" xfId="995"/>
    <cellStyle name="Normal 2 2 76 2" xfId="996"/>
    <cellStyle name="Normal 2 2 77" xfId="997"/>
    <cellStyle name="Normal 2 2 77 2" xfId="998"/>
    <cellStyle name="Normal 2 2 78" xfId="999"/>
    <cellStyle name="Normal 2 2 78 2" xfId="1000"/>
    <cellStyle name="Normal 2 2 79" xfId="1001"/>
    <cellStyle name="Normal 2 2 79 2" xfId="1002"/>
    <cellStyle name="Normal 2 2 8" xfId="1003"/>
    <cellStyle name="Normal 2 2 8 2" xfId="1004"/>
    <cellStyle name="Normal 2 2 80" xfId="1005"/>
    <cellStyle name="Normal 2 2 80 2" xfId="1006"/>
    <cellStyle name="Normal 2 2 81" xfId="1007"/>
    <cellStyle name="Normal 2 2 81 2" xfId="1008"/>
    <cellStyle name="Normal 2 2 82" xfId="1009"/>
    <cellStyle name="Normal 2 2 82 2" xfId="1010"/>
    <cellStyle name="Normal 2 2 83" xfId="1011"/>
    <cellStyle name="Normal 2 2 83 2" xfId="1012"/>
    <cellStyle name="Normal 2 2 84" xfId="1013"/>
    <cellStyle name="Normal 2 2 84 2" xfId="1014"/>
    <cellStyle name="Normal 2 2 85" xfId="1015"/>
    <cellStyle name="Normal 2 2 85 2" xfId="1016"/>
    <cellStyle name="Normal 2 2 86" xfId="1017"/>
    <cellStyle name="Normal 2 2 86 2" xfId="1018"/>
    <cellStyle name="Normal 2 2 87" xfId="1019"/>
    <cellStyle name="Normal 2 2 87 2" xfId="1020"/>
    <cellStyle name="Normal 2 2 88" xfId="1021"/>
    <cellStyle name="Normal 2 2 88 2" xfId="1022"/>
    <cellStyle name="Normal 2 2 89" xfId="1023"/>
    <cellStyle name="Normal 2 2 89 2" xfId="1024"/>
    <cellStyle name="Normal 2 2 9" xfId="1025"/>
    <cellStyle name="Normal 2 2 9 2" xfId="1026"/>
    <cellStyle name="Normal 2 2 90" xfId="1027"/>
    <cellStyle name="Normal 2 2 90 2" xfId="1028"/>
    <cellStyle name="Normal 2 2 91" xfId="1029"/>
    <cellStyle name="Normal 2 2 91 2" xfId="1030"/>
    <cellStyle name="Normal 2 2 92" xfId="1031"/>
    <cellStyle name="Normal 2 2 92 2" xfId="1032"/>
    <cellStyle name="Normal 2 2 93" xfId="1033"/>
    <cellStyle name="Normal 2 2 93 2" xfId="1034"/>
    <cellStyle name="Normal 2 2 94" xfId="1035"/>
    <cellStyle name="Normal 2 2 94 2" xfId="1036"/>
    <cellStyle name="Normal 2 2 95" xfId="1037"/>
    <cellStyle name="Normal 2 2 95 2" xfId="1038"/>
    <cellStyle name="Normal 2 2 96" xfId="1039"/>
    <cellStyle name="Normal 2 2 96 2" xfId="1040"/>
    <cellStyle name="Normal 2 2 97" xfId="1041"/>
    <cellStyle name="Normal 2 2 97 2" xfId="1042"/>
    <cellStyle name="Normal 2 2 98" xfId="1043"/>
    <cellStyle name="Normal 2 2 98 2" xfId="1044"/>
    <cellStyle name="Normal 2 2 99" xfId="1045"/>
    <cellStyle name="Normal 2 2 99 2" xfId="1046"/>
    <cellStyle name="Normal 2 2_45_46" xfId="42"/>
    <cellStyle name="Normal 2 20" xfId="5602"/>
    <cellStyle name="Normal 2 3" xfId="1047"/>
    <cellStyle name="Normal 2 3 10" xfId="1048"/>
    <cellStyle name="Normal 2 3 10 2" xfId="1049"/>
    <cellStyle name="Normal 2 3 100" xfId="1050"/>
    <cellStyle name="Normal 2 3 100 2" xfId="1051"/>
    <cellStyle name="Normal 2 3 101" xfId="1052"/>
    <cellStyle name="Normal 2 3 101 2" xfId="1053"/>
    <cellStyle name="Normal 2 3 102" xfId="1054"/>
    <cellStyle name="Normal 2 3 102 2" xfId="1055"/>
    <cellStyle name="Normal 2 3 103" xfId="1056"/>
    <cellStyle name="Normal 2 3 103 2" xfId="1057"/>
    <cellStyle name="Normal 2 3 104" xfId="1058"/>
    <cellStyle name="Normal 2 3 104 2" xfId="1059"/>
    <cellStyle name="Normal 2 3 105" xfId="1060"/>
    <cellStyle name="Normal 2 3 105 2" xfId="1061"/>
    <cellStyle name="Normal 2 3 106" xfId="1062"/>
    <cellStyle name="Normal 2 3 106 2" xfId="1063"/>
    <cellStyle name="Normal 2 3 107" xfId="1064"/>
    <cellStyle name="Normal 2 3 107 2" xfId="1065"/>
    <cellStyle name="Normal 2 3 108" xfId="1066"/>
    <cellStyle name="Normal 2 3 108 2" xfId="1067"/>
    <cellStyle name="Normal 2 3 109" xfId="1068"/>
    <cellStyle name="Normal 2 3 109 2" xfId="1069"/>
    <cellStyle name="Normal 2 3 11" xfId="1070"/>
    <cellStyle name="Normal 2 3 11 2" xfId="1071"/>
    <cellStyle name="Normal 2 3 110" xfId="1072"/>
    <cellStyle name="Normal 2 3 110 2" xfId="1073"/>
    <cellStyle name="Normal 2 3 111" xfId="1074"/>
    <cellStyle name="Normal 2 3 111 2" xfId="1075"/>
    <cellStyle name="Normal 2 3 112" xfId="1076"/>
    <cellStyle name="Normal 2 3 112 2" xfId="1077"/>
    <cellStyle name="Normal 2 3 113" xfId="1078"/>
    <cellStyle name="Normal 2 3 113 2" xfId="1079"/>
    <cellStyle name="Normal 2 3 12" xfId="1080"/>
    <cellStyle name="Normal 2 3 12 2" xfId="1081"/>
    <cellStyle name="Normal 2 3 13" xfId="1082"/>
    <cellStyle name="Normal 2 3 13 2" xfId="1083"/>
    <cellStyle name="Normal 2 3 14" xfId="1084"/>
    <cellStyle name="Normal 2 3 14 2" xfId="1085"/>
    <cellStyle name="Normal 2 3 15" xfId="1086"/>
    <cellStyle name="Normal 2 3 15 2" xfId="1087"/>
    <cellStyle name="Normal 2 3 16" xfId="1088"/>
    <cellStyle name="Normal 2 3 16 2" xfId="1089"/>
    <cellStyle name="Normal 2 3 17" xfId="1090"/>
    <cellStyle name="Normal 2 3 17 2" xfId="1091"/>
    <cellStyle name="Normal 2 3 18" xfId="1092"/>
    <cellStyle name="Normal 2 3 18 2" xfId="1093"/>
    <cellStyle name="Normal 2 3 19" xfId="1094"/>
    <cellStyle name="Normal 2 3 19 2" xfId="1095"/>
    <cellStyle name="Normal 2 3 2" xfId="1096"/>
    <cellStyle name="Normal 2 3 2 2" xfId="1097"/>
    <cellStyle name="Normal 2 3 20" xfId="1098"/>
    <cellStyle name="Normal 2 3 20 2" xfId="1099"/>
    <cellStyle name="Normal 2 3 21" xfId="1100"/>
    <cellStyle name="Normal 2 3 21 2" xfId="1101"/>
    <cellStyle name="Normal 2 3 22" xfId="1102"/>
    <cellStyle name="Normal 2 3 22 2" xfId="1103"/>
    <cellStyle name="Normal 2 3 23" xfId="1104"/>
    <cellStyle name="Normal 2 3 23 2" xfId="1105"/>
    <cellStyle name="Normal 2 3 24" xfId="1106"/>
    <cellStyle name="Normal 2 3 24 2" xfId="1107"/>
    <cellStyle name="Normal 2 3 25" xfId="1108"/>
    <cellStyle name="Normal 2 3 25 2" xfId="1109"/>
    <cellStyle name="Normal 2 3 26" xfId="1110"/>
    <cellStyle name="Normal 2 3 26 2" xfId="1111"/>
    <cellStyle name="Normal 2 3 27" xfId="1112"/>
    <cellStyle name="Normal 2 3 27 2" xfId="1113"/>
    <cellStyle name="Normal 2 3 28" xfId="1114"/>
    <cellStyle name="Normal 2 3 28 2" xfId="1115"/>
    <cellStyle name="Normal 2 3 29" xfId="1116"/>
    <cellStyle name="Normal 2 3 29 2" xfId="1117"/>
    <cellStyle name="Normal 2 3 3" xfId="1118"/>
    <cellStyle name="Normal 2 3 3 2" xfId="1119"/>
    <cellStyle name="Normal 2 3 30" xfId="1120"/>
    <cellStyle name="Normal 2 3 30 2" xfId="1121"/>
    <cellStyle name="Normal 2 3 31" xfId="1122"/>
    <cellStyle name="Normal 2 3 31 2" xfId="1123"/>
    <cellStyle name="Normal 2 3 32" xfId="1124"/>
    <cellStyle name="Normal 2 3 32 2" xfId="1125"/>
    <cellStyle name="Normal 2 3 33" xfId="1126"/>
    <cellStyle name="Normal 2 3 33 2" xfId="1127"/>
    <cellStyle name="Normal 2 3 34" xfId="1128"/>
    <cellStyle name="Normal 2 3 34 2" xfId="1129"/>
    <cellStyle name="Normal 2 3 35" xfId="1130"/>
    <cellStyle name="Normal 2 3 35 2" xfId="1131"/>
    <cellStyle name="Normal 2 3 36" xfId="1132"/>
    <cellStyle name="Normal 2 3 36 2" xfId="1133"/>
    <cellStyle name="Normal 2 3 37" xfId="1134"/>
    <cellStyle name="Normal 2 3 37 2" xfId="1135"/>
    <cellStyle name="Normal 2 3 38" xfId="1136"/>
    <cellStyle name="Normal 2 3 38 2" xfId="1137"/>
    <cellStyle name="Normal 2 3 39" xfId="1138"/>
    <cellStyle name="Normal 2 3 39 2" xfId="1139"/>
    <cellStyle name="Normal 2 3 4" xfId="1140"/>
    <cellStyle name="Normal 2 3 4 2" xfId="1141"/>
    <cellStyle name="Normal 2 3 40" xfId="1142"/>
    <cellStyle name="Normal 2 3 40 2" xfId="1143"/>
    <cellStyle name="Normal 2 3 41" xfId="1144"/>
    <cellStyle name="Normal 2 3 41 2" xfId="1145"/>
    <cellStyle name="Normal 2 3 42" xfId="1146"/>
    <cellStyle name="Normal 2 3 42 2" xfId="1147"/>
    <cellStyle name="Normal 2 3 43" xfId="1148"/>
    <cellStyle name="Normal 2 3 43 2" xfId="1149"/>
    <cellStyle name="Normal 2 3 44" xfId="1150"/>
    <cellStyle name="Normal 2 3 44 2" xfId="1151"/>
    <cellStyle name="Normal 2 3 45" xfId="1152"/>
    <cellStyle name="Normal 2 3 45 2" xfId="1153"/>
    <cellStyle name="Normal 2 3 46" xfId="1154"/>
    <cellStyle name="Normal 2 3 46 2" xfId="1155"/>
    <cellStyle name="Normal 2 3 47" xfId="1156"/>
    <cellStyle name="Normal 2 3 47 2" xfId="1157"/>
    <cellStyle name="Normal 2 3 48" xfId="1158"/>
    <cellStyle name="Normal 2 3 48 2" xfId="1159"/>
    <cellStyle name="Normal 2 3 49" xfId="1160"/>
    <cellStyle name="Normal 2 3 49 2" xfId="1161"/>
    <cellStyle name="Normal 2 3 5" xfId="1162"/>
    <cellStyle name="Normal 2 3 5 2" xfId="1163"/>
    <cellStyle name="Normal 2 3 50" xfId="1164"/>
    <cellStyle name="Normal 2 3 50 2" xfId="1165"/>
    <cellStyle name="Normal 2 3 51" xfId="1166"/>
    <cellStyle name="Normal 2 3 51 2" xfId="1167"/>
    <cellStyle name="Normal 2 3 52" xfId="1168"/>
    <cellStyle name="Normal 2 3 52 2" xfId="1169"/>
    <cellStyle name="Normal 2 3 53" xfId="1170"/>
    <cellStyle name="Normal 2 3 53 2" xfId="1171"/>
    <cellStyle name="Normal 2 3 54" xfId="1172"/>
    <cellStyle name="Normal 2 3 54 2" xfId="1173"/>
    <cellStyle name="Normal 2 3 55" xfId="1174"/>
    <cellStyle name="Normal 2 3 55 2" xfId="1175"/>
    <cellStyle name="Normal 2 3 56" xfId="1176"/>
    <cellStyle name="Normal 2 3 56 2" xfId="1177"/>
    <cellStyle name="Normal 2 3 57" xfId="1178"/>
    <cellStyle name="Normal 2 3 57 2" xfId="1179"/>
    <cellStyle name="Normal 2 3 58" xfId="1180"/>
    <cellStyle name="Normal 2 3 58 2" xfId="1181"/>
    <cellStyle name="Normal 2 3 59" xfId="1182"/>
    <cellStyle name="Normal 2 3 59 2" xfId="1183"/>
    <cellStyle name="Normal 2 3 6" xfId="1184"/>
    <cellStyle name="Normal 2 3 6 2" xfId="1185"/>
    <cellStyle name="Normal 2 3 60" xfId="1186"/>
    <cellStyle name="Normal 2 3 60 2" xfId="1187"/>
    <cellStyle name="Normal 2 3 61" xfId="1188"/>
    <cellStyle name="Normal 2 3 61 2" xfId="1189"/>
    <cellStyle name="Normal 2 3 62" xfId="1190"/>
    <cellStyle name="Normal 2 3 62 2" xfId="1191"/>
    <cellStyle name="Normal 2 3 63" xfId="1192"/>
    <cellStyle name="Normal 2 3 63 2" xfId="1193"/>
    <cellStyle name="Normal 2 3 64" xfId="1194"/>
    <cellStyle name="Normal 2 3 64 2" xfId="1195"/>
    <cellStyle name="Normal 2 3 65" xfId="1196"/>
    <cellStyle name="Normal 2 3 65 2" xfId="1197"/>
    <cellStyle name="Normal 2 3 66" xfId="1198"/>
    <cellStyle name="Normal 2 3 66 2" xfId="1199"/>
    <cellStyle name="Normal 2 3 67" xfId="1200"/>
    <cellStyle name="Normal 2 3 67 2" xfId="1201"/>
    <cellStyle name="Normal 2 3 68" xfId="1202"/>
    <cellStyle name="Normal 2 3 68 2" xfId="1203"/>
    <cellStyle name="Normal 2 3 69" xfId="1204"/>
    <cellStyle name="Normal 2 3 69 2" xfId="1205"/>
    <cellStyle name="Normal 2 3 7" xfId="1206"/>
    <cellStyle name="Normal 2 3 7 2" xfId="1207"/>
    <cellStyle name="Normal 2 3 70" xfId="1208"/>
    <cellStyle name="Normal 2 3 70 2" xfId="1209"/>
    <cellStyle name="Normal 2 3 71" xfId="1210"/>
    <cellStyle name="Normal 2 3 71 2" xfId="1211"/>
    <cellStyle name="Normal 2 3 72" xfId="1212"/>
    <cellStyle name="Normal 2 3 72 2" xfId="1213"/>
    <cellStyle name="Normal 2 3 73" xfId="1214"/>
    <cellStyle name="Normal 2 3 73 2" xfId="1215"/>
    <cellStyle name="Normal 2 3 74" xfId="1216"/>
    <cellStyle name="Normal 2 3 74 2" xfId="1217"/>
    <cellStyle name="Normal 2 3 75" xfId="1218"/>
    <cellStyle name="Normal 2 3 75 2" xfId="1219"/>
    <cellStyle name="Normal 2 3 76" xfId="1220"/>
    <cellStyle name="Normal 2 3 76 2" xfId="1221"/>
    <cellStyle name="Normal 2 3 77" xfId="1222"/>
    <cellStyle name="Normal 2 3 77 2" xfId="1223"/>
    <cellStyle name="Normal 2 3 78" xfId="1224"/>
    <cellStyle name="Normal 2 3 78 2" xfId="1225"/>
    <cellStyle name="Normal 2 3 79" xfId="1226"/>
    <cellStyle name="Normal 2 3 79 2" xfId="1227"/>
    <cellStyle name="Normal 2 3 8" xfId="1228"/>
    <cellStyle name="Normal 2 3 8 2" xfId="1229"/>
    <cellStyle name="Normal 2 3 80" xfId="1230"/>
    <cellStyle name="Normal 2 3 80 2" xfId="1231"/>
    <cellStyle name="Normal 2 3 81" xfId="1232"/>
    <cellStyle name="Normal 2 3 81 2" xfId="1233"/>
    <cellStyle name="Normal 2 3 82" xfId="1234"/>
    <cellStyle name="Normal 2 3 82 2" xfId="1235"/>
    <cellStyle name="Normal 2 3 83" xfId="1236"/>
    <cellStyle name="Normal 2 3 83 2" xfId="1237"/>
    <cellStyle name="Normal 2 3 84" xfId="1238"/>
    <cellStyle name="Normal 2 3 84 2" xfId="1239"/>
    <cellStyle name="Normal 2 3 85" xfId="1240"/>
    <cellStyle name="Normal 2 3 85 2" xfId="1241"/>
    <cellStyle name="Normal 2 3 86" xfId="1242"/>
    <cellStyle name="Normal 2 3 86 2" xfId="1243"/>
    <cellStyle name="Normal 2 3 87" xfId="1244"/>
    <cellStyle name="Normal 2 3 87 2" xfId="1245"/>
    <cellStyle name="Normal 2 3 88" xfId="1246"/>
    <cellStyle name="Normal 2 3 88 2" xfId="1247"/>
    <cellStyle name="Normal 2 3 89" xfId="1248"/>
    <cellStyle name="Normal 2 3 89 2" xfId="1249"/>
    <cellStyle name="Normal 2 3 9" xfId="1250"/>
    <cellStyle name="Normal 2 3 9 2" xfId="1251"/>
    <cellStyle name="Normal 2 3 90" xfId="1252"/>
    <cellStyle name="Normal 2 3 90 2" xfId="1253"/>
    <cellStyle name="Normal 2 3 91" xfId="1254"/>
    <cellStyle name="Normal 2 3 91 2" xfId="1255"/>
    <cellStyle name="Normal 2 3 92" xfId="1256"/>
    <cellStyle name="Normal 2 3 92 2" xfId="1257"/>
    <cellStyle name="Normal 2 3 93" xfId="1258"/>
    <cellStyle name="Normal 2 3 93 2" xfId="1259"/>
    <cellStyle name="Normal 2 3 94" xfId="1260"/>
    <cellStyle name="Normal 2 3 94 2" xfId="1261"/>
    <cellStyle name="Normal 2 3 95" xfId="1262"/>
    <cellStyle name="Normal 2 3 95 2" xfId="1263"/>
    <cellStyle name="Normal 2 3 96" xfId="1264"/>
    <cellStyle name="Normal 2 3 96 2" xfId="1265"/>
    <cellStyle name="Normal 2 3 97" xfId="1266"/>
    <cellStyle name="Normal 2 3 97 2" xfId="1267"/>
    <cellStyle name="Normal 2 3 98" xfId="1268"/>
    <cellStyle name="Normal 2 3 98 2" xfId="1269"/>
    <cellStyle name="Normal 2 3 99" xfId="1270"/>
    <cellStyle name="Normal 2 3 99 2" xfId="1271"/>
    <cellStyle name="Normal 2 3_45_46" xfId="1272"/>
    <cellStyle name="Normal 2 4" xfId="1273"/>
    <cellStyle name="Normal 2 4 10" xfId="1274"/>
    <cellStyle name="Normal 2 4 10 2" xfId="1275"/>
    <cellStyle name="Normal 2 4 100" xfId="1276"/>
    <cellStyle name="Normal 2 4 100 2" xfId="1277"/>
    <cellStyle name="Normal 2 4 101" xfId="1278"/>
    <cellStyle name="Normal 2 4 101 2" xfId="1279"/>
    <cellStyle name="Normal 2 4 102" xfId="1280"/>
    <cellStyle name="Normal 2 4 102 2" xfId="1281"/>
    <cellStyle name="Normal 2 4 103" xfId="1282"/>
    <cellStyle name="Normal 2 4 103 2" xfId="1283"/>
    <cellStyle name="Normal 2 4 104" xfId="1284"/>
    <cellStyle name="Normal 2 4 104 2" xfId="1285"/>
    <cellStyle name="Normal 2 4 105" xfId="1286"/>
    <cellStyle name="Normal 2 4 105 2" xfId="1287"/>
    <cellStyle name="Normal 2 4 106" xfId="1288"/>
    <cellStyle name="Normal 2 4 106 2" xfId="1289"/>
    <cellStyle name="Normal 2 4 107" xfId="1290"/>
    <cellStyle name="Normal 2 4 107 2" xfId="1291"/>
    <cellStyle name="Normal 2 4 108" xfId="1292"/>
    <cellStyle name="Normal 2 4 108 2" xfId="1293"/>
    <cellStyle name="Normal 2 4 109" xfId="1294"/>
    <cellStyle name="Normal 2 4 109 2" xfId="1295"/>
    <cellStyle name="Normal 2 4 11" xfId="1296"/>
    <cellStyle name="Normal 2 4 11 2" xfId="1297"/>
    <cellStyle name="Normal 2 4 110" xfId="1298"/>
    <cellStyle name="Normal 2 4 110 2" xfId="1299"/>
    <cellStyle name="Normal 2 4 111" xfId="1300"/>
    <cellStyle name="Normal 2 4 111 2" xfId="1301"/>
    <cellStyle name="Normal 2 4 112" xfId="1302"/>
    <cellStyle name="Normal 2 4 112 2" xfId="1303"/>
    <cellStyle name="Normal 2 4 113" xfId="1304"/>
    <cellStyle name="Normal 2 4 113 2" xfId="1305"/>
    <cellStyle name="Normal 2 4 12" xfId="1306"/>
    <cellStyle name="Normal 2 4 12 2" xfId="1307"/>
    <cellStyle name="Normal 2 4 13" xfId="1308"/>
    <cellStyle name="Normal 2 4 13 2" xfId="1309"/>
    <cellStyle name="Normal 2 4 14" xfId="1310"/>
    <cellStyle name="Normal 2 4 14 2" xfId="1311"/>
    <cellStyle name="Normal 2 4 15" xfId="1312"/>
    <cellStyle name="Normal 2 4 15 2" xfId="1313"/>
    <cellStyle name="Normal 2 4 16" xfId="1314"/>
    <cellStyle name="Normal 2 4 16 2" xfId="1315"/>
    <cellStyle name="Normal 2 4 17" xfId="1316"/>
    <cellStyle name="Normal 2 4 17 2" xfId="1317"/>
    <cellStyle name="Normal 2 4 18" xfId="1318"/>
    <cellStyle name="Normal 2 4 18 2" xfId="1319"/>
    <cellStyle name="Normal 2 4 19" xfId="1320"/>
    <cellStyle name="Normal 2 4 19 2" xfId="1321"/>
    <cellStyle name="Normal 2 4 2" xfId="1322"/>
    <cellStyle name="Normal 2 4 2 2" xfId="1323"/>
    <cellStyle name="Normal 2 4 20" xfId="1324"/>
    <cellStyle name="Normal 2 4 20 2" xfId="1325"/>
    <cellStyle name="Normal 2 4 21" xfId="1326"/>
    <cellStyle name="Normal 2 4 21 2" xfId="1327"/>
    <cellStyle name="Normal 2 4 22" xfId="1328"/>
    <cellStyle name="Normal 2 4 22 2" xfId="1329"/>
    <cellStyle name="Normal 2 4 23" xfId="1330"/>
    <cellStyle name="Normal 2 4 23 2" xfId="1331"/>
    <cellStyle name="Normal 2 4 24" xfId="1332"/>
    <cellStyle name="Normal 2 4 24 2" xfId="1333"/>
    <cellStyle name="Normal 2 4 25" xfId="1334"/>
    <cellStyle name="Normal 2 4 25 2" xfId="1335"/>
    <cellStyle name="Normal 2 4 26" xfId="1336"/>
    <cellStyle name="Normal 2 4 26 2" xfId="1337"/>
    <cellStyle name="Normal 2 4 27" xfId="1338"/>
    <cellStyle name="Normal 2 4 27 2" xfId="1339"/>
    <cellStyle name="Normal 2 4 28" xfId="1340"/>
    <cellStyle name="Normal 2 4 28 2" xfId="1341"/>
    <cellStyle name="Normal 2 4 29" xfId="1342"/>
    <cellStyle name="Normal 2 4 29 2" xfId="1343"/>
    <cellStyle name="Normal 2 4 3" xfId="1344"/>
    <cellStyle name="Normal 2 4 3 2" xfId="1345"/>
    <cellStyle name="Normal 2 4 30" xfId="1346"/>
    <cellStyle name="Normal 2 4 30 2" xfId="1347"/>
    <cellStyle name="Normal 2 4 31" xfId="1348"/>
    <cellStyle name="Normal 2 4 31 2" xfId="1349"/>
    <cellStyle name="Normal 2 4 32" xfId="1350"/>
    <cellStyle name="Normal 2 4 32 2" xfId="1351"/>
    <cellStyle name="Normal 2 4 33" xfId="1352"/>
    <cellStyle name="Normal 2 4 33 2" xfId="1353"/>
    <cellStyle name="Normal 2 4 34" xfId="1354"/>
    <cellStyle name="Normal 2 4 34 2" xfId="1355"/>
    <cellStyle name="Normal 2 4 35" xfId="1356"/>
    <cellStyle name="Normal 2 4 35 2" xfId="1357"/>
    <cellStyle name="Normal 2 4 36" xfId="1358"/>
    <cellStyle name="Normal 2 4 36 2" xfId="1359"/>
    <cellStyle name="Normal 2 4 37" xfId="1360"/>
    <cellStyle name="Normal 2 4 37 2" xfId="1361"/>
    <cellStyle name="Normal 2 4 38" xfId="1362"/>
    <cellStyle name="Normal 2 4 38 2" xfId="1363"/>
    <cellStyle name="Normal 2 4 39" xfId="1364"/>
    <cellStyle name="Normal 2 4 39 2" xfId="1365"/>
    <cellStyle name="Normal 2 4 4" xfId="1366"/>
    <cellStyle name="Normal 2 4 4 2" xfId="1367"/>
    <cellStyle name="Normal 2 4 40" xfId="1368"/>
    <cellStyle name="Normal 2 4 40 2" xfId="1369"/>
    <cellStyle name="Normal 2 4 41" xfId="1370"/>
    <cellStyle name="Normal 2 4 41 2" xfId="1371"/>
    <cellStyle name="Normal 2 4 42" xfId="1372"/>
    <cellStyle name="Normal 2 4 42 2" xfId="1373"/>
    <cellStyle name="Normal 2 4 43" xfId="1374"/>
    <cellStyle name="Normal 2 4 43 2" xfId="1375"/>
    <cellStyle name="Normal 2 4 44" xfId="1376"/>
    <cellStyle name="Normal 2 4 44 2" xfId="1377"/>
    <cellStyle name="Normal 2 4 45" xfId="1378"/>
    <cellStyle name="Normal 2 4 45 2" xfId="1379"/>
    <cellStyle name="Normal 2 4 46" xfId="1380"/>
    <cellStyle name="Normal 2 4 46 2" xfId="1381"/>
    <cellStyle name="Normal 2 4 47" xfId="1382"/>
    <cellStyle name="Normal 2 4 47 2" xfId="1383"/>
    <cellStyle name="Normal 2 4 48" xfId="1384"/>
    <cellStyle name="Normal 2 4 48 2" xfId="1385"/>
    <cellStyle name="Normal 2 4 49" xfId="1386"/>
    <cellStyle name="Normal 2 4 49 2" xfId="1387"/>
    <cellStyle name="Normal 2 4 5" xfId="1388"/>
    <cellStyle name="Normal 2 4 5 2" xfId="1389"/>
    <cellStyle name="Normal 2 4 50" xfId="1390"/>
    <cellStyle name="Normal 2 4 50 2" xfId="1391"/>
    <cellStyle name="Normal 2 4 51" xfId="1392"/>
    <cellStyle name="Normal 2 4 51 2" xfId="1393"/>
    <cellStyle name="Normal 2 4 52" xfId="1394"/>
    <cellStyle name="Normal 2 4 52 2" xfId="1395"/>
    <cellStyle name="Normal 2 4 53" xfId="1396"/>
    <cellStyle name="Normal 2 4 53 2" xfId="1397"/>
    <cellStyle name="Normal 2 4 54" xfId="1398"/>
    <cellStyle name="Normal 2 4 54 2" xfId="1399"/>
    <cellStyle name="Normal 2 4 55" xfId="1400"/>
    <cellStyle name="Normal 2 4 55 2" xfId="1401"/>
    <cellStyle name="Normal 2 4 56" xfId="1402"/>
    <cellStyle name="Normal 2 4 56 2" xfId="1403"/>
    <cellStyle name="Normal 2 4 57" xfId="1404"/>
    <cellStyle name="Normal 2 4 57 2" xfId="1405"/>
    <cellStyle name="Normal 2 4 58" xfId="1406"/>
    <cellStyle name="Normal 2 4 58 2" xfId="1407"/>
    <cellStyle name="Normal 2 4 59" xfId="1408"/>
    <cellStyle name="Normal 2 4 59 2" xfId="1409"/>
    <cellStyle name="Normal 2 4 6" xfId="1410"/>
    <cellStyle name="Normal 2 4 6 2" xfId="1411"/>
    <cellStyle name="Normal 2 4 60" xfId="1412"/>
    <cellStyle name="Normal 2 4 60 2" xfId="1413"/>
    <cellStyle name="Normal 2 4 61" xfId="1414"/>
    <cellStyle name="Normal 2 4 61 2" xfId="1415"/>
    <cellStyle name="Normal 2 4 62" xfId="1416"/>
    <cellStyle name="Normal 2 4 62 2" xfId="1417"/>
    <cellStyle name="Normal 2 4 63" xfId="1418"/>
    <cellStyle name="Normal 2 4 63 2" xfId="1419"/>
    <cellStyle name="Normal 2 4 64" xfId="1420"/>
    <cellStyle name="Normal 2 4 64 2" xfId="1421"/>
    <cellStyle name="Normal 2 4 65" xfId="1422"/>
    <cellStyle name="Normal 2 4 65 2" xfId="1423"/>
    <cellStyle name="Normal 2 4 66" xfId="1424"/>
    <cellStyle name="Normal 2 4 66 2" xfId="1425"/>
    <cellStyle name="Normal 2 4 67" xfId="1426"/>
    <cellStyle name="Normal 2 4 67 2" xfId="1427"/>
    <cellStyle name="Normal 2 4 68" xfId="1428"/>
    <cellStyle name="Normal 2 4 68 2" xfId="1429"/>
    <cellStyle name="Normal 2 4 69" xfId="1430"/>
    <cellStyle name="Normal 2 4 69 2" xfId="1431"/>
    <cellStyle name="Normal 2 4 7" xfId="1432"/>
    <cellStyle name="Normal 2 4 7 2" xfId="1433"/>
    <cellStyle name="Normal 2 4 70" xfId="1434"/>
    <cellStyle name="Normal 2 4 70 2" xfId="1435"/>
    <cellStyle name="Normal 2 4 71" xfId="1436"/>
    <cellStyle name="Normal 2 4 71 2" xfId="1437"/>
    <cellStyle name="Normal 2 4 72" xfId="1438"/>
    <cellStyle name="Normal 2 4 72 2" xfId="1439"/>
    <cellStyle name="Normal 2 4 73" xfId="1440"/>
    <cellStyle name="Normal 2 4 73 2" xfId="1441"/>
    <cellStyle name="Normal 2 4 74" xfId="1442"/>
    <cellStyle name="Normal 2 4 74 2" xfId="1443"/>
    <cellStyle name="Normal 2 4 75" xfId="1444"/>
    <cellStyle name="Normal 2 4 75 2" xfId="1445"/>
    <cellStyle name="Normal 2 4 76" xfId="1446"/>
    <cellStyle name="Normal 2 4 76 2" xfId="1447"/>
    <cellStyle name="Normal 2 4 77" xfId="1448"/>
    <cellStyle name="Normal 2 4 77 2" xfId="1449"/>
    <cellStyle name="Normal 2 4 78" xfId="1450"/>
    <cellStyle name="Normal 2 4 78 2" xfId="1451"/>
    <cellStyle name="Normal 2 4 79" xfId="1452"/>
    <cellStyle name="Normal 2 4 79 2" xfId="1453"/>
    <cellStyle name="Normal 2 4 8" xfId="1454"/>
    <cellStyle name="Normal 2 4 8 2" xfId="1455"/>
    <cellStyle name="Normal 2 4 80" xfId="1456"/>
    <cellStyle name="Normal 2 4 80 2" xfId="1457"/>
    <cellStyle name="Normal 2 4 81" xfId="1458"/>
    <cellStyle name="Normal 2 4 81 2" xfId="1459"/>
    <cellStyle name="Normal 2 4 82" xfId="1460"/>
    <cellStyle name="Normal 2 4 82 2" xfId="1461"/>
    <cellStyle name="Normal 2 4 83" xfId="1462"/>
    <cellStyle name="Normal 2 4 83 2" xfId="1463"/>
    <cellStyle name="Normal 2 4 84" xfId="1464"/>
    <cellStyle name="Normal 2 4 84 2" xfId="1465"/>
    <cellStyle name="Normal 2 4 85" xfId="1466"/>
    <cellStyle name="Normal 2 4 85 2" xfId="1467"/>
    <cellStyle name="Normal 2 4 86" xfId="1468"/>
    <cellStyle name="Normal 2 4 86 2" xfId="1469"/>
    <cellStyle name="Normal 2 4 87" xfId="1470"/>
    <cellStyle name="Normal 2 4 87 2" xfId="1471"/>
    <cellStyle name="Normal 2 4 88" xfId="1472"/>
    <cellStyle name="Normal 2 4 88 2" xfId="1473"/>
    <cellStyle name="Normal 2 4 89" xfId="1474"/>
    <cellStyle name="Normal 2 4 89 2" xfId="1475"/>
    <cellStyle name="Normal 2 4 9" xfId="1476"/>
    <cellStyle name="Normal 2 4 9 2" xfId="1477"/>
    <cellStyle name="Normal 2 4 90" xfId="1478"/>
    <cellStyle name="Normal 2 4 90 2" xfId="1479"/>
    <cellStyle name="Normal 2 4 91" xfId="1480"/>
    <cellStyle name="Normal 2 4 91 2" xfId="1481"/>
    <cellStyle name="Normal 2 4 92" xfId="1482"/>
    <cellStyle name="Normal 2 4 92 2" xfId="1483"/>
    <cellStyle name="Normal 2 4 93" xfId="1484"/>
    <cellStyle name="Normal 2 4 93 2" xfId="1485"/>
    <cellStyle name="Normal 2 4 94" xfId="1486"/>
    <cellStyle name="Normal 2 4 94 2" xfId="1487"/>
    <cellStyle name="Normal 2 4 95" xfId="1488"/>
    <cellStyle name="Normal 2 4 95 2" xfId="1489"/>
    <cellStyle name="Normal 2 4 96" xfId="1490"/>
    <cellStyle name="Normal 2 4 96 2" xfId="1491"/>
    <cellStyle name="Normal 2 4 97" xfId="1492"/>
    <cellStyle name="Normal 2 4 97 2" xfId="1493"/>
    <cellStyle name="Normal 2 4 98" xfId="1494"/>
    <cellStyle name="Normal 2 4 98 2" xfId="1495"/>
    <cellStyle name="Normal 2 4 99" xfId="1496"/>
    <cellStyle name="Normal 2 4 99 2" xfId="1497"/>
    <cellStyle name="Normal 2 5" xfId="1498"/>
    <cellStyle name="Normal 2 5 10" xfId="1499"/>
    <cellStyle name="Normal 2 5 10 2" xfId="1500"/>
    <cellStyle name="Normal 2 5 100" xfId="1501"/>
    <cellStyle name="Normal 2 5 100 2" xfId="1502"/>
    <cellStyle name="Normal 2 5 101" xfId="1503"/>
    <cellStyle name="Normal 2 5 101 2" xfId="1504"/>
    <cellStyle name="Normal 2 5 102" xfId="1505"/>
    <cellStyle name="Normal 2 5 102 2" xfId="1506"/>
    <cellStyle name="Normal 2 5 103" xfId="1507"/>
    <cellStyle name="Normal 2 5 103 2" xfId="1508"/>
    <cellStyle name="Normal 2 5 104" xfId="1509"/>
    <cellStyle name="Normal 2 5 104 2" xfId="1510"/>
    <cellStyle name="Normal 2 5 105" xfId="1511"/>
    <cellStyle name="Normal 2 5 105 2" xfId="1512"/>
    <cellStyle name="Normal 2 5 106" xfId="1513"/>
    <cellStyle name="Normal 2 5 106 2" xfId="1514"/>
    <cellStyle name="Normal 2 5 107" xfId="1515"/>
    <cellStyle name="Normal 2 5 107 2" xfId="1516"/>
    <cellStyle name="Normal 2 5 108" xfId="1517"/>
    <cellStyle name="Normal 2 5 108 2" xfId="1518"/>
    <cellStyle name="Normal 2 5 109" xfId="1519"/>
    <cellStyle name="Normal 2 5 109 2" xfId="1520"/>
    <cellStyle name="Normal 2 5 11" xfId="1521"/>
    <cellStyle name="Normal 2 5 11 2" xfId="1522"/>
    <cellStyle name="Normal 2 5 110" xfId="1523"/>
    <cellStyle name="Normal 2 5 110 2" xfId="1524"/>
    <cellStyle name="Normal 2 5 111" xfId="1525"/>
    <cellStyle name="Normal 2 5 111 2" xfId="1526"/>
    <cellStyle name="Normal 2 5 112" xfId="1527"/>
    <cellStyle name="Normal 2 5 112 2" xfId="1528"/>
    <cellStyle name="Normal 2 5 113" xfId="1529"/>
    <cellStyle name="Normal 2 5 113 2" xfId="1530"/>
    <cellStyle name="Normal 2 5 12" xfId="1531"/>
    <cellStyle name="Normal 2 5 12 2" xfId="1532"/>
    <cellStyle name="Normal 2 5 13" xfId="1533"/>
    <cellStyle name="Normal 2 5 13 2" xfId="1534"/>
    <cellStyle name="Normal 2 5 14" xfId="1535"/>
    <cellStyle name="Normal 2 5 14 2" xfId="1536"/>
    <cellStyle name="Normal 2 5 15" xfId="1537"/>
    <cellStyle name="Normal 2 5 15 2" xfId="1538"/>
    <cellStyle name="Normal 2 5 16" xfId="1539"/>
    <cellStyle name="Normal 2 5 16 2" xfId="1540"/>
    <cellStyle name="Normal 2 5 17" xfId="1541"/>
    <cellStyle name="Normal 2 5 17 2" xfId="1542"/>
    <cellStyle name="Normal 2 5 18" xfId="1543"/>
    <cellStyle name="Normal 2 5 18 2" xfId="1544"/>
    <cellStyle name="Normal 2 5 19" xfId="1545"/>
    <cellStyle name="Normal 2 5 19 2" xfId="1546"/>
    <cellStyle name="Normal 2 5 2" xfId="1547"/>
    <cellStyle name="Normal 2 5 2 2" xfId="1548"/>
    <cellStyle name="Normal 2 5 20" xfId="1549"/>
    <cellStyle name="Normal 2 5 20 2" xfId="1550"/>
    <cellStyle name="Normal 2 5 21" xfId="1551"/>
    <cellStyle name="Normal 2 5 21 2" xfId="1552"/>
    <cellStyle name="Normal 2 5 22" xfId="1553"/>
    <cellStyle name="Normal 2 5 22 2" xfId="1554"/>
    <cellStyle name="Normal 2 5 23" xfId="1555"/>
    <cellStyle name="Normal 2 5 23 2" xfId="1556"/>
    <cellStyle name="Normal 2 5 24" xfId="1557"/>
    <cellStyle name="Normal 2 5 24 2" xfId="1558"/>
    <cellStyle name="Normal 2 5 25" xfId="1559"/>
    <cellStyle name="Normal 2 5 25 2" xfId="1560"/>
    <cellStyle name="Normal 2 5 26" xfId="1561"/>
    <cellStyle name="Normal 2 5 26 2" xfId="1562"/>
    <cellStyle name="Normal 2 5 27" xfId="1563"/>
    <cellStyle name="Normal 2 5 27 2" xfId="1564"/>
    <cellStyle name="Normal 2 5 28" xfId="1565"/>
    <cellStyle name="Normal 2 5 28 2" xfId="1566"/>
    <cellStyle name="Normal 2 5 29" xfId="1567"/>
    <cellStyle name="Normal 2 5 29 2" xfId="1568"/>
    <cellStyle name="Normal 2 5 3" xfId="1569"/>
    <cellStyle name="Normal 2 5 3 2" xfId="1570"/>
    <cellStyle name="Normal 2 5 30" xfId="1571"/>
    <cellStyle name="Normal 2 5 30 2" xfId="1572"/>
    <cellStyle name="Normal 2 5 31" xfId="1573"/>
    <cellStyle name="Normal 2 5 31 2" xfId="1574"/>
    <cellStyle name="Normal 2 5 32" xfId="1575"/>
    <cellStyle name="Normal 2 5 32 2" xfId="1576"/>
    <cellStyle name="Normal 2 5 33" xfId="1577"/>
    <cellStyle name="Normal 2 5 33 2" xfId="1578"/>
    <cellStyle name="Normal 2 5 34" xfId="1579"/>
    <cellStyle name="Normal 2 5 34 2" xfId="1580"/>
    <cellStyle name="Normal 2 5 35" xfId="1581"/>
    <cellStyle name="Normal 2 5 35 2" xfId="1582"/>
    <cellStyle name="Normal 2 5 36" xfId="1583"/>
    <cellStyle name="Normal 2 5 36 2" xfId="1584"/>
    <cellStyle name="Normal 2 5 37" xfId="1585"/>
    <cellStyle name="Normal 2 5 37 2" xfId="1586"/>
    <cellStyle name="Normal 2 5 38" xfId="1587"/>
    <cellStyle name="Normal 2 5 38 2" xfId="1588"/>
    <cellStyle name="Normal 2 5 39" xfId="1589"/>
    <cellStyle name="Normal 2 5 39 2" xfId="1590"/>
    <cellStyle name="Normal 2 5 4" xfId="1591"/>
    <cellStyle name="Normal 2 5 4 2" xfId="1592"/>
    <cellStyle name="Normal 2 5 40" xfId="1593"/>
    <cellStyle name="Normal 2 5 40 2" xfId="1594"/>
    <cellStyle name="Normal 2 5 41" xfId="1595"/>
    <cellStyle name="Normal 2 5 41 2" xfId="1596"/>
    <cellStyle name="Normal 2 5 42" xfId="1597"/>
    <cellStyle name="Normal 2 5 42 2" xfId="1598"/>
    <cellStyle name="Normal 2 5 43" xfId="1599"/>
    <cellStyle name="Normal 2 5 43 2" xfId="1600"/>
    <cellStyle name="Normal 2 5 44" xfId="1601"/>
    <cellStyle name="Normal 2 5 44 2" xfId="1602"/>
    <cellStyle name="Normal 2 5 45" xfId="1603"/>
    <cellStyle name="Normal 2 5 45 2" xfId="1604"/>
    <cellStyle name="Normal 2 5 46" xfId="1605"/>
    <cellStyle name="Normal 2 5 46 2" xfId="1606"/>
    <cellStyle name="Normal 2 5 47" xfId="1607"/>
    <cellStyle name="Normal 2 5 47 2" xfId="1608"/>
    <cellStyle name="Normal 2 5 48" xfId="1609"/>
    <cellStyle name="Normal 2 5 48 2" xfId="1610"/>
    <cellStyle name="Normal 2 5 49" xfId="1611"/>
    <cellStyle name="Normal 2 5 49 2" xfId="1612"/>
    <cellStyle name="Normal 2 5 5" xfId="1613"/>
    <cellStyle name="Normal 2 5 5 2" xfId="1614"/>
    <cellStyle name="Normal 2 5 50" xfId="1615"/>
    <cellStyle name="Normal 2 5 50 2" xfId="1616"/>
    <cellStyle name="Normal 2 5 51" xfId="1617"/>
    <cellStyle name="Normal 2 5 51 2" xfId="1618"/>
    <cellStyle name="Normal 2 5 52" xfId="1619"/>
    <cellStyle name="Normal 2 5 52 2" xfId="1620"/>
    <cellStyle name="Normal 2 5 53" xfId="1621"/>
    <cellStyle name="Normal 2 5 53 2" xfId="1622"/>
    <cellStyle name="Normal 2 5 54" xfId="1623"/>
    <cellStyle name="Normal 2 5 54 2" xfId="1624"/>
    <cellStyle name="Normal 2 5 55" xfId="1625"/>
    <cellStyle name="Normal 2 5 55 2" xfId="1626"/>
    <cellStyle name="Normal 2 5 56" xfId="1627"/>
    <cellStyle name="Normal 2 5 56 2" xfId="1628"/>
    <cellStyle name="Normal 2 5 57" xfId="1629"/>
    <cellStyle name="Normal 2 5 57 2" xfId="1630"/>
    <cellStyle name="Normal 2 5 58" xfId="1631"/>
    <cellStyle name="Normal 2 5 58 2" xfId="1632"/>
    <cellStyle name="Normal 2 5 59" xfId="1633"/>
    <cellStyle name="Normal 2 5 59 2" xfId="1634"/>
    <cellStyle name="Normal 2 5 6" xfId="1635"/>
    <cellStyle name="Normal 2 5 6 2" xfId="1636"/>
    <cellStyle name="Normal 2 5 60" xfId="1637"/>
    <cellStyle name="Normal 2 5 60 2" xfId="1638"/>
    <cellStyle name="Normal 2 5 61" xfId="1639"/>
    <cellStyle name="Normal 2 5 61 2" xfId="1640"/>
    <cellStyle name="Normal 2 5 62" xfId="1641"/>
    <cellStyle name="Normal 2 5 62 2" xfId="1642"/>
    <cellStyle name="Normal 2 5 63" xfId="1643"/>
    <cellStyle name="Normal 2 5 63 2" xfId="1644"/>
    <cellStyle name="Normal 2 5 64" xfId="1645"/>
    <cellStyle name="Normal 2 5 64 2" xfId="1646"/>
    <cellStyle name="Normal 2 5 65" xfId="1647"/>
    <cellStyle name="Normal 2 5 65 2" xfId="1648"/>
    <cellStyle name="Normal 2 5 66" xfId="1649"/>
    <cellStyle name="Normal 2 5 66 2" xfId="1650"/>
    <cellStyle name="Normal 2 5 67" xfId="1651"/>
    <cellStyle name="Normal 2 5 67 2" xfId="1652"/>
    <cellStyle name="Normal 2 5 68" xfId="1653"/>
    <cellStyle name="Normal 2 5 68 2" xfId="1654"/>
    <cellStyle name="Normal 2 5 69" xfId="1655"/>
    <cellStyle name="Normal 2 5 69 2" xfId="1656"/>
    <cellStyle name="Normal 2 5 7" xfId="1657"/>
    <cellStyle name="Normal 2 5 7 2" xfId="1658"/>
    <cellStyle name="Normal 2 5 70" xfId="43"/>
    <cellStyle name="Normal 2 5 70 2" xfId="1659"/>
    <cellStyle name="Normal 2 5 70 2 2" xfId="3499"/>
    <cellStyle name="Normal 2 5 70 3" xfId="44"/>
    <cellStyle name="Normal 2 5 71" xfId="1660"/>
    <cellStyle name="Normal 2 5 71 2" xfId="1661"/>
    <cellStyle name="Normal 2 5 71 2 2" xfId="3501"/>
    <cellStyle name="Normal 2 5 71 3" xfId="3500"/>
    <cellStyle name="Normal 2 5 72" xfId="1662"/>
    <cellStyle name="Normal 2 5 72 2" xfId="1663"/>
    <cellStyle name="Normal 2 5 72 2 2" xfId="3503"/>
    <cellStyle name="Normal 2 5 72 3" xfId="3502"/>
    <cellStyle name="Normal 2 5 73" xfId="1664"/>
    <cellStyle name="Normal 2 5 73 2" xfId="1665"/>
    <cellStyle name="Normal 2 5 73 2 2" xfId="3505"/>
    <cellStyle name="Normal 2 5 73 3" xfId="3504"/>
    <cellStyle name="Normal 2 5 74" xfId="1666"/>
    <cellStyle name="Normal 2 5 74 2" xfId="1667"/>
    <cellStyle name="Normal 2 5 74 2 2" xfId="3507"/>
    <cellStyle name="Normal 2 5 74 3" xfId="3506"/>
    <cellStyle name="Normal 2 5 75" xfId="1668"/>
    <cellStyle name="Normal 2 5 75 2" xfId="1669"/>
    <cellStyle name="Normal 2 5 75 2 2" xfId="3509"/>
    <cellStyle name="Normal 2 5 75 3" xfId="3508"/>
    <cellStyle name="Normal 2 5 76" xfId="1670"/>
    <cellStyle name="Normal 2 5 76 2" xfId="1671"/>
    <cellStyle name="Normal 2 5 76 2 2" xfId="3511"/>
    <cellStyle name="Normal 2 5 76 3" xfId="3510"/>
    <cellStyle name="Normal 2 5 77" xfId="1672"/>
    <cellStyle name="Normal 2 5 77 2" xfId="1673"/>
    <cellStyle name="Normal 2 5 77 2 2" xfId="3513"/>
    <cellStyle name="Normal 2 5 77 3" xfId="3512"/>
    <cellStyle name="Normal 2 5 78" xfId="1674"/>
    <cellStyle name="Normal 2 5 78 2" xfId="1675"/>
    <cellStyle name="Normal 2 5 78 2 2" xfId="3515"/>
    <cellStyle name="Normal 2 5 78 3" xfId="3514"/>
    <cellStyle name="Normal 2 5 79" xfId="1676"/>
    <cellStyle name="Normal 2 5 79 2" xfId="1677"/>
    <cellStyle name="Normal 2 5 79 2 2" xfId="3517"/>
    <cellStyle name="Normal 2 5 79 3" xfId="3516"/>
    <cellStyle name="Normal 2 5 8" xfId="1678"/>
    <cellStyle name="Normal 2 5 8 2" xfId="1679"/>
    <cellStyle name="Normal 2 5 8 2 2" xfId="3519"/>
    <cellStyle name="Normal 2 5 8 3" xfId="3518"/>
    <cellStyle name="Normal 2 5 80" xfId="1680"/>
    <cellStyle name="Normal 2 5 80 2" xfId="1681"/>
    <cellStyle name="Normal 2 5 80 2 2" xfId="3521"/>
    <cellStyle name="Normal 2 5 80 3" xfId="3520"/>
    <cellStyle name="Normal 2 5 81" xfId="1682"/>
    <cellStyle name="Normal 2 5 81 2" xfId="1683"/>
    <cellStyle name="Normal 2 5 81 2 2" xfId="3523"/>
    <cellStyle name="Normal 2 5 81 3" xfId="3522"/>
    <cellStyle name="Normal 2 5 82" xfId="1684"/>
    <cellStyle name="Normal 2 5 82 2" xfId="1685"/>
    <cellStyle name="Normal 2 5 82 2 2" xfId="3525"/>
    <cellStyle name="Normal 2 5 82 3" xfId="3524"/>
    <cellStyle name="Normal 2 5 83" xfId="1686"/>
    <cellStyle name="Normal 2 5 83 2" xfId="1687"/>
    <cellStyle name="Normal 2 5 83 2 2" xfId="3527"/>
    <cellStyle name="Normal 2 5 83 3" xfId="3526"/>
    <cellStyle name="Normal 2 5 84" xfId="1688"/>
    <cellStyle name="Normal 2 5 84 2" xfId="1689"/>
    <cellStyle name="Normal 2 5 84 2 2" xfId="3529"/>
    <cellStyle name="Normal 2 5 84 3" xfId="3528"/>
    <cellStyle name="Normal 2 5 85" xfId="1690"/>
    <cellStyle name="Normal 2 5 85 2" xfId="1691"/>
    <cellStyle name="Normal 2 5 85 2 2" xfId="3531"/>
    <cellStyle name="Normal 2 5 85 3" xfId="3530"/>
    <cellStyle name="Normal 2 5 86" xfId="1692"/>
    <cellStyle name="Normal 2 5 86 2" xfId="1693"/>
    <cellStyle name="Normal 2 5 86 2 2" xfId="3533"/>
    <cellStyle name="Normal 2 5 86 3" xfId="3532"/>
    <cellStyle name="Normal 2 5 87" xfId="1694"/>
    <cellStyle name="Normal 2 5 87 2" xfId="1695"/>
    <cellStyle name="Normal 2 5 87 2 2" xfId="3535"/>
    <cellStyle name="Normal 2 5 87 3" xfId="3534"/>
    <cellStyle name="Normal 2 5 88" xfId="1696"/>
    <cellStyle name="Normal 2 5 88 2" xfId="1697"/>
    <cellStyle name="Normal 2 5 88 2 2" xfId="3537"/>
    <cellStyle name="Normal 2 5 88 3" xfId="3536"/>
    <cellStyle name="Normal 2 5 89" xfId="1698"/>
    <cellStyle name="Normal 2 5 89 2" xfId="1699"/>
    <cellStyle name="Normal 2 5 89 2 2" xfId="3539"/>
    <cellStyle name="Normal 2 5 89 3" xfId="3538"/>
    <cellStyle name="Normal 2 5 9" xfId="1700"/>
    <cellStyle name="Normal 2 5 9 2" xfId="1701"/>
    <cellStyle name="Normal 2 5 9 2 2" xfId="3541"/>
    <cellStyle name="Normal 2 5 9 3" xfId="3540"/>
    <cellStyle name="Normal 2 5 90" xfId="1702"/>
    <cellStyle name="Normal 2 5 90 2" xfId="1703"/>
    <cellStyle name="Normal 2 5 90 2 2" xfId="3543"/>
    <cellStyle name="Normal 2 5 90 3" xfId="3542"/>
    <cellStyle name="Normal 2 5 91" xfId="1704"/>
    <cellStyle name="Normal 2 5 91 2" xfId="1705"/>
    <cellStyle name="Normal 2 5 91 2 2" xfId="3545"/>
    <cellStyle name="Normal 2 5 91 3" xfId="3544"/>
    <cellStyle name="Normal 2 5 92" xfId="1706"/>
    <cellStyle name="Normal 2 5 92 2" xfId="1707"/>
    <cellStyle name="Normal 2 5 92 2 2" xfId="3547"/>
    <cellStyle name="Normal 2 5 92 3" xfId="3546"/>
    <cellStyle name="Normal 2 5 93" xfId="1708"/>
    <cellStyle name="Normal 2 5 93 2" xfId="1709"/>
    <cellStyle name="Normal 2 5 93 2 2" xfId="3549"/>
    <cellStyle name="Normal 2 5 93 3" xfId="3548"/>
    <cellStyle name="Normal 2 5 94" xfId="1710"/>
    <cellStyle name="Normal 2 5 94 2" xfId="1711"/>
    <cellStyle name="Normal 2 5 94 2 2" xfId="3551"/>
    <cellStyle name="Normal 2 5 94 3" xfId="3550"/>
    <cellStyle name="Normal 2 5 95" xfId="1712"/>
    <cellStyle name="Normal 2 5 95 2" xfId="1713"/>
    <cellStyle name="Normal 2 5 95 2 2" xfId="3553"/>
    <cellStyle name="Normal 2 5 95 3" xfId="3552"/>
    <cellStyle name="Normal 2 5 96" xfId="1714"/>
    <cellStyle name="Normal 2 5 96 2" xfId="1715"/>
    <cellStyle name="Normal 2 5 96 2 2" xfId="3555"/>
    <cellStyle name="Normal 2 5 96 3" xfId="3554"/>
    <cellStyle name="Normal 2 5 97" xfId="1716"/>
    <cellStyle name="Normal 2 5 97 2" xfId="1717"/>
    <cellStyle name="Normal 2 5 97 2 2" xfId="3557"/>
    <cellStyle name="Normal 2 5 97 3" xfId="3556"/>
    <cellStyle name="Normal 2 5 98" xfId="1718"/>
    <cellStyle name="Normal 2 5 98 2" xfId="1719"/>
    <cellStyle name="Normal 2 5 98 2 2" xfId="3559"/>
    <cellStyle name="Normal 2 5 98 3" xfId="3558"/>
    <cellStyle name="Normal 2 5 99" xfId="1720"/>
    <cellStyle name="Normal 2 5 99 2" xfId="1721"/>
    <cellStyle name="Normal 2 5 99 2 2" xfId="3561"/>
    <cellStyle name="Normal 2 5 99 3" xfId="3560"/>
    <cellStyle name="Normal 2 6" xfId="1722"/>
    <cellStyle name="Normal 2 6 10" xfId="1723"/>
    <cellStyle name="Normal 2 6 10 2" xfId="1724"/>
    <cellStyle name="Normal 2 6 10 2 2" xfId="3564"/>
    <cellStyle name="Normal 2 6 10 3" xfId="3563"/>
    <cellStyle name="Normal 2 6 100" xfId="1725"/>
    <cellStyle name="Normal 2 6 100 2" xfId="1726"/>
    <cellStyle name="Normal 2 6 100 2 2" xfId="3566"/>
    <cellStyle name="Normal 2 6 100 3" xfId="3565"/>
    <cellStyle name="Normal 2 6 101" xfId="1727"/>
    <cellStyle name="Normal 2 6 101 2" xfId="1728"/>
    <cellStyle name="Normal 2 6 101 2 2" xfId="3568"/>
    <cellStyle name="Normal 2 6 101 3" xfId="3567"/>
    <cellStyle name="Normal 2 6 102" xfId="1729"/>
    <cellStyle name="Normal 2 6 102 2" xfId="1730"/>
    <cellStyle name="Normal 2 6 102 2 2" xfId="3570"/>
    <cellStyle name="Normal 2 6 102 3" xfId="3569"/>
    <cellStyle name="Normal 2 6 103" xfId="1731"/>
    <cellStyle name="Normal 2 6 103 2" xfId="1732"/>
    <cellStyle name="Normal 2 6 103 2 2" xfId="3572"/>
    <cellStyle name="Normal 2 6 103 3" xfId="3571"/>
    <cellStyle name="Normal 2 6 104" xfId="1733"/>
    <cellStyle name="Normal 2 6 104 2" xfId="1734"/>
    <cellStyle name="Normal 2 6 104 2 2" xfId="3574"/>
    <cellStyle name="Normal 2 6 104 3" xfId="3573"/>
    <cellStyle name="Normal 2 6 105" xfId="1735"/>
    <cellStyle name="Normal 2 6 105 2" xfId="1736"/>
    <cellStyle name="Normal 2 6 105 2 2" xfId="3576"/>
    <cellStyle name="Normal 2 6 105 3" xfId="3575"/>
    <cellStyle name="Normal 2 6 106" xfId="1737"/>
    <cellStyle name="Normal 2 6 106 2" xfId="1738"/>
    <cellStyle name="Normal 2 6 106 2 2" xfId="3578"/>
    <cellStyle name="Normal 2 6 106 3" xfId="3577"/>
    <cellStyle name="Normal 2 6 107" xfId="1739"/>
    <cellStyle name="Normal 2 6 107 2" xfId="1740"/>
    <cellStyle name="Normal 2 6 107 2 2" xfId="3580"/>
    <cellStyle name="Normal 2 6 107 3" xfId="3579"/>
    <cellStyle name="Normal 2 6 108" xfId="1741"/>
    <cellStyle name="Normal 2 6 108 2" xfId="1742"/>
    <cellStyle name="Normal 2 6 108 2 2" xfId="3582"/>
    <cellStyle name="Normal 2 6 108 3" xfId="3581"/>
    <cellStyle name="Normal 2 6 109" xfId="1743"/>
    <cellStyle name="Normal 2 6 109 2" xfId="1744"/>
    <cellStyle name="Normal 2 6 109 2 2" xfId="3584"/>
    <cellStyle name="Normal 2 6 109 3" xfId="3583"/>
    <cellStyle name="Normal 2 6 11" xfId="1745"/>
    <cellStyle name="Normal 2 6 11 2" xfId="1746"/>
    <cellStyle name="Normal 2 6 11 2 2" xfId="3586"/>
    <cellStyle name="Normal 2 6 11 3" xfId="3585"/>
    <cellStyle name="Normal 2 6 110" xfId="1747"/>
    <cellStyle name="Normal 2 6 110 2" xfId="1748"/>
    <cellStyle name="Normal 2 6 110 2 2" xfId="3588"/>
    <cellStyle name="Normal 2 6 110 3" xfId="3587"/>
    <cellStyle name="Normal 2 6 111" xfId="1749"/>
    <cellStyle name="Normal 2 6 111 2" xfId="1750"/>
    <cellStyle name="Normal 2 6 111 2 2" xfId="3590"/>
    <cellStyle name="Normal 2 6 111 3" xfId="3589"/>
    <cellStyle name="Normal 2 6 112" xfId="1751"/>
    <cellStyle name="Normal 2 6 112 2" xfId="1752"/>
    <cellStyle name="Normal 2 6 112 2 2" xfId="3592"/>
    <cellStyle name="Normal 2 6 112 3" xfId="3591"/>
    <cellStyle name="Normal 2 6 113" xfId="1753"/>
    <cellStyle name="Normal 2 6 113 2" xfId="1754"/>
    <cellStyle name="Normal 2 6 113 2 2" xfId="3594"/>
    <cellStyle name="Normal 2 6 113 3" xfId="3593"/>
    <cellStyle name="Normal 2 6 114" xfId="3562"/>
    <cellStyle name="Normal 2 6 12" xfId="1755"/>
    <cellStyle name="Normal 2 6 12 2" xfId="1756"/>
    <cellStyle name="Normal 2 6 12 2 2" xfId="3596"/>
    <cellStyle name="Normal 2 6 12 3" xfId="3595"/>
    <cellStyle name="Normal 2 6 13" xfId="1757"/>
    <cellStyle name="Normal 2 6 13 2" xfId="1758"/>
    <cellStyle name="Normal 2 6 13 2 2" xfId="3598"/>
    <cellStyle name="Normal 2 6 13 3" xfId="3597"/>
    <cellStyle name="Normal 2 6 14" xfId="1759"/>
    <cellStyle name="Normal 2 6 14 2" xfId="1760"/>
    <cellStyle name="Normal 2 6 14 2 2" xfId="3600"/>
    <cellStyle name="Normal 2 6 14 3" xfId="3599"/>
    <cellStyle name="Normal 2 6 15" xfId="1761"/>
    <cellStyle name="Normal 2 6 15 2" xfId="1762"/>
    <cellStyle name="Normal 2 6 15 2 2" xfId="3602"/>
    <cellStyle name="Normal 2 6 15 3" xfId="3601"/>
    <cellStyle name="Normal 2 6 16" xfId="1763"/>
    <cellStyle name="Normal 2 6 16 2" xfId="1764"/>
    <cellStyle name="Normal 2 6 16 2 2" xfId="3604"/>
    <cellStyle name="Normal 2 6 16 3" xfId="3603"/>
    <cellStyle name="Normal 2 6 17" xfId="1765"/>
    <cellStyle name="Normal 2 6 17 2" xfId="1766"/>
    <cellStyle name="Normal 2 6 17 2 2" xfId="3606"/>
    <cellStyle name="Normal 2 6 17 3" xfId="3605"/>
    <cellStyle name="Normal 2 6 18" xfId="1767"/>
    <cellStyle name="Normal 2 6 18 2" xfId="1768"/>
    <cellStyle name="Normal 2 6 18 2 2" xfId="3608"/>
    <cellStyle name="Normal 2 6 18 3" xfId="3607"/>
    <cellStyle name="Normal 2 6 19" xfId="1769"/>
    <cellStyle name="Normal 2 6 19 2" xfId="1770"/>
    <cellStyle name="Normal 2 6 19 2 2" xfId="3610"/>
    <cellStyle name="Normal 2 6 19 3" xfId="3609"/>
    <cellStyle name="Normal 2 6 2" xfId="1771"/>
    <cellStyle name="Normal 2 6 2 2" xfId="1772"/>
    <cellStyle name="Normal 2 6 2 2 2" xfId="3612"/>
    <cellStyle name="Normal 2 6 2 3" xfId="3611"/>
    <cellStyle name="Normal 2 6 20" xfId="1773"/>
    <cellStyle name="Normal 2 6 20 2" xfId="1774"/>
    <cellStyle name="Normal 2 6 20 2 2" xfId="3614"/>
    <cellStyle name="Normal 2 6 20 3" xfId="3613"/>
    <cellStyle name="Normal 2 6 21" xfId="1775"/>
    <cellStyle name="Normal 2 6 21 2" xfId="1776"/>
    <cellStyle name="Normal 2 6 21 2 2" xfId="3616"/>
    <cellStyle name="Normal 2 6 21 3" xfId="3615"/>
    <cellStyle name="Normal 2 6 22" xfId="1777"/>
    <cellStyle name="Normal 2 6 22 2" xfId="1778"/>
    <cellStyle name="Normal 2 6 22 2 2" xfId="3618"/>
    <cellStyle name="Normal 2 6 22 3" xfId="3617"/>
    <cellStyle name="Normal 2 6 23" xfId="1779"/>
    <cellStyle name="Normal 2 6 23 2" xfId="1780"/>
    <cellStyle name="Normal 2 6 23 2 2" xfId="3620"/>
    <cellStyle name="Normal 2 6 23 3" xfId="3619"/>
    <cellStyle name="Normal 2 6 24" xfId="1781"/>
    <cellStyle name="Normal 2 6 24 2" xfId="1782"/>
    <cellStyle name="Normal 2 6 24 2 2" xfId="3622"/>
    <cellStyle name="Normal 2 6 24 3" xfId="3621"/>
    <cellStyle name="Normal 2 6 25" xfId="1783"/>
    <cellStyle name="Normal 2 6 25 2" xfId="1784"/>
    <cellStyle name="Normal 2 6 25 2 2" xfId="3624"/>
    <cellStyle name="Normal 2 6 25 3" xfId="3623"/>
    <cellStyle name="Normal 2 6 26" xfId="1785"/>
    <cellStyle name="Normal 2 6 26 2" xfId="1786"/>
    <cellStyle name="Normal 2 6 26 2 2" xfId="3626"/>
    <cellStyle name="Normal 2 6 26 3" xfId="3625"/>
    <cellStyle name="Normal 2 6 27" xfId="1787"/>
    <cellStyle name="Normal 2 6 27 2" xfId="1788"/>
    <cellStyle name="Normal 2 6 27 2 2" xfId="3628"/>
    <cellStyle name="Normal 2 6 27 3" xfId="3627"/>
    <cellStyle name="Normal 2 6 28" xfId="1789"/>
    <cellStyle name="Normal 2 6 28 2" xfId="1790"/>
    <cellStyle name="Normal 2 6 28 2 2" xfId="3630"/>
    <cellStyle name="Normal 2 6 28 3" xfId="3629"/>
    <cellStyle name="Normal 2 6 29" xfId="1791"/>
    <cellStyle name="Normal 2 6 29 2" xfId="1792"/>
    <cellStyle name="Normal 2 6 29 2 2" xfId="3632"/>
    <cellStyle name="Normal 2 6 29 3" xfId="3631"/>
    <cellStyle name="Normal 2 6 3" xfId="1793"/>
    <cellStyle name="Normal 2 6 3 2" xfId="1794"/>
    <cellStyle name="Normal 2 6 3 2 2" xfId="3634"/>
    <cellStyle name="Normal 2 6 3 3" xfId="3633"/>
    <cellStyle name="Normal 2 6 30" xfId="1795"/>
    <cellStyle name="Normal 2 6 30 2" xfId="1796"/>
    <cellStyle name="Normal 2 6 30 2 2" xfId="3636"/>
    <cellStyle name="Normal 2 6 30 3" xfId="3635"/>
    <cellStyle name="Normal 2 6 31" xfId="1797"/>
    <cellStyle name="Normal 2 6 31 2" xfId="1798"/>
    <cellStyle name="Normal 2 6 31 2 2" xfId="3638"/>
    <cellStyle name="Normal 2 6 31 3" xfId="3637"/>
    <cellStyle name="Normal 2 6 32" xfId="1799"/>
    <cellStyle name="Normal 2 6 32 2" xfId="1800"/>
    <cellStyle name="Normal 2 6 32 2 2" xfId="3640"/>
    <cellStyle name="Normal 2 6 32 3" xfId="3639"/>
    <cellStyle name="Normal 2 6 33" xfId="1801"/>
    <cellStyle name="Normal 2 6 33 2" xfId="1802"/>
    <cellStyle name="Normal 2 6 33 2 2" xfId="3642"/>
    <cellStyle name="Normal 2 6 33 3" xfId="3641"/>
    <cellStyle name="Normal 2 6 34" xfId="1803"/>
    <cellStyle name="Normal 2 6 34 2" xfId="1804"/>
    <cellStyle name="Normal 2 6 34 2 2" xfId="3644"/>
    <cellStyle name="Normal 2 6 34 3" xfId="3643"/>
    <cellStyle name="Normal 2 6 35" xfId="1805"/>
    <cellStyle name="Normal 2 6 35 2" xfId="1806"/>
    <cellStyle name="Normal 2 6 35 2 2" xfId="3646"/>
    <cellStyle name="Normal 2 6 35 3" xfId="3645"/>
    <cellStyle name="Normal 2 6 36" xfId="1807"/>
    <cellStyle name="Normal 2 6 36 2" xfId="1808"/>
    <cellStyle name="Normal 2 6 36 2 2" xfId="3648"/>
    <cellStyle name="Normal 2 6 36 3" xfId="3647"/>
    <cellStyle name="Normal 2 6 37" xfId="1809"/>
    <cellStyle name="Normal 2 6 37 2" xfId="1810"/>
    <cellStyle name="Normal 2 6 37 2 2" xfId="3650"/>
    <cellStyle name="Normal 2 6 37 3" xfId="3649"/>
    <cellStyle name="Normal 2 6 38" xfId="1811"/>
    <cellStyle name="Normal 2 6 38 2" xfId="1812"/>
    <cellStyle name="Normal 2 6 38 2 2" xfId="3652"/>
    <cellStyle name="Normal 2 6 38 3" xfId="3651"/>
    <cellStyle name="Normal 2 6 39" xfId="1813"/>
    <cellStyle name="Normal 2 6 39 2" xfId="1814"/>
    <cellStyle name="Normal 2 6 39 2 2" xfId="3654"/>
    <cellStyle name="Normal 2 6 39 3" xfId="3653"/>
    <cellStyle name="Normal 2 6 4" xfId="1815"/>
    <cellStyle name="Normal 2 6 4 2" xfId="1816"/>
    <cellStyle name="Normal 2 6 4 2 2" xfId="3656"/>
    <cellStyle name="Normal 2 6 4 3" xfId="3655"/>
    <cellStyle name="Normal 2 6 40" xfId="1817"/>
    <cellStyle name="Normal 2 6 40 2" xfId="1818"/>
    <cellStyle name="Normal 2 6 40 2 2" xfId="3658"/>
    <cellStyle name="Normal 2 6 40 3" xfId="3657"/>
    <cellStyle name="Normal 2 6 41" xfId="1819"/>
    <cellStyle name="Normal 2 6 41 2" xfId="1820"/>
    <cellStyle name="Normal 2 6 41 2 2" xfId="3660"/>
    <cellStyle name="Normal 2 6 41 3" xfId="3659"/>
    <cellStyle name="Normal 2 6 42" xfId="1821"/>
    <cellStyle name="Normal 2 6 42 2" xfId="1822"/>
    <cellStyle name="Normal 2 6 42 2 2" xfId="3662"/>
    <cellStyle name="Normal 2 6 42 3" xfId="3661"/>
    <cellStyle name="Normal 2 6 43" xfId="1823"/>
    <cellStyle name="Normal 2 6 43 2" xfId="1824"/>
    <cellStyle name="Normal 2 6 43 2 2" xfId="3664"/>
    <cellStyle name="Normal 2 6 43 3" xfId="3663"/>
    <cellStyle name="Normal 2 6 44" xfId="1825"/>
    <cellStyle name="Normal 2 6 44 2" xfId="1826"/>
    <cellStyle name="Normal 2 6 44 2 2" xfId="3666"/>
    <cellStyle name="Normal 2 6 44 3" xfId="3665"/>
    <cellStyle name="Normal 2 6 45" xfId="1827"/>
    <cellStyle name="Normal 2 6 45 2" xfId="1828"/>
    <cellStyle name="Normal 2 6 45 2 2" xfId="3668"/>
    <cellStyle name="Normal 2 6 45 3" xfId="3667"/>
    <cellStyle name="Normal 2 6 46" xfId="1829"/>
    <cellStyle name="Normal 2 6 46 2" xfId="1830"/>
    <cellStyle name="Normal 2 6 46 2 2" xfId="3670"/>
    <cellStyle name="Normal 2 6 46 3" xfId="3669"/>
    <cellStyle name="Normal 2 6 47" xfId="1831"/>
    <cellStyle name="Normal 2 6 47 2" xfId="1832"/>
    <cellStyle name="Normal 2 6 47 2 2" xfId="3672"/>
    <cellStyle name="Normal 2 6 47 3" xfId="3671"/>
    <cellStyle name="Normal 2 6 48" xfId="1833"/>
    <cellStyle name="Normal 2 6 48 2" xfId="1834"/>
    <cellStyle name="Normal 2 6 48 2 2" xfId="3674"/>
    <cellStyle name="Normal 2 6 48 3" xfId="3673"/>
    <cellStyle name="Normal 2 6 49" xfId="1835"/>
    <cellStyle name="Normal 2 6 49 2" xfId="1836"/>
    <cellStyle name="Normal 2 6 49 2 2" xfId="3676"/>
    <cellStyle name="Normal 2 6 49 3" xfId="3675"/>
    <cellStyle name="Normal 2 6 5" xfId="1837"/>
    <cellStyle name="Normal 2 6 5 2" xfId="1838"/>
    <cellStyle name="Normal 2 6 5 2 2" xfId="3678"/>
    <cellStyle name="Normal 2 6 5 3" xfId="3677"/>
    <cellStyle name="Normal 2 6 50" xfId="1839"/>
    <cellStyle name="Normal 2 6 50 2" xfId="1840"/>
    <cellStyle name="Normal 2 6 50 2 2" xfId="3680"/>
    <cellStyle name="Normal 2 6 50 3" xfId="3679"/>
    <cellStyle name="Normal 2 6 51" xfId="1841"/>
    <cellStyle name="Normal 2 6 51 2" xfId="1842"/>
    <cellStyle name="Normal 2 6 51 2 2" xfId="3682"/>
    <cellStyle name="Normal 2 6 51 3" xfId="3681"/>
    <cellStyle name="Normal 2 6 52" xfId="1843"/>
    <cellStyle name="Normal 2 6 52 2" xfId="1844"/>
    <cellStyle name="Normal 2 6 52 2 2" xfId="3684"/>
    <cellStyle name="Normal 2 6 52 3" xfId="3683"/>
    <cellStyle name="Normal 2 6 53" xfId="1845"/>
    <cellStyle name="Normal 2 6 53 2" xfId="1846"/>
    <cellStyle name="Normal 2 6 53 2 2" xfId="3686"/>
    <cellStyle name="Normal 2 6 53 3" xfId="3685"/>
    <cellStyle name="Normal 2 6 54" xfId="1847"/>
    <cellStyle name="Normal 2 6 54 2" xfId="1848"/>
    <cellStyle name="Normal 2 6 54 2 2" xfId="3688"/>
    <cellStyle name="Normal 2 6 54 3" xfId="3687"/>
    <cellStyle name="Normal 2 6 55" xfId="1849"/>
    <cellStyle name="Normal 2 6 55 2" xfId="1850"/>
    <cellStyle name="Normal 2 6 55 2 2" xfId="3690"/>
    <cellStyle name="Normal 2 6 55 3" xfId="3689"/>
    <cellStyle name="Normal 2 6 56" xfId="1851"/>
    <cellStyle name="Normal 2 6 56 2" xfId="1852"/>
    <cellStyle name="Normal 2 6 56 2 2" xfId="3692"/>
    <cellStyle name="Normal 2 6 56 3" xfId="3691"/>
    <cellStyle name="Normal 2 6 57" xfId="1853"/>
    <cellStyle name="Normal 2 6 57 2" xfId="1854"/>
    <cellStyle name="Normal 2 6 57 2 2" xfId="3694"/>
    <cellStyle name="Normal 2 6 57 3" xfId="3693"/>
    <cellStyle name="Normal 2 6 58" xfId="1855"/>
    <cellStyle name="Normal 2 6 58 2" xfId="1856"/>
    <cellStyle name="Normal 2 6 58 2 2" xfId="3696"/>
    <cellStyle name="Normal 2 6 58 3" xfId="3695"/>
    <cellStyle name="Normal 2 6 59" xfId="1857"/>
    <cellStyle name="Normal 2 6 59 2" xfId="1858"/>
    <cellStyle name="Normal 2 6 59 2 2" xfId="3698"/>
    <cellStyle name="Normal 2 6 59 3" xfId="3697"/>
    <cellStyle name="Normal 2 6 6" xfId="1859"/>
    <cellStyle name="Normal 2 6 6 2" xfId="1860"/>
    <cellStyle name="Normal 2 6 6 2 2" xfId="3700"/>
    <cellStyle name="Normal 2 6 6 3" xfId="3699"/>
    <cellStyle name="Normal 2 6 60" xfId="1861"/>
    <cellStyle name="Normal 2 6 60 2" xfId="1862"/>
    <cellStyle name="Normal 2 6 60 2 2" xfId="3702"/>
    <cellStyle name="Normal 2 6 60 3" xfId="3701"/>
    <cellStyle name="Normal 2 6 61" xfId="1863"/>
    <cellStyle name="Normal 2 6 61 2" xfId="1864"/>
    <cellStyle name="Normal 2 6 61 2 2" xfId="3704"/>
    <cellStyle name="Normal 2 6 61 3" xfId="3703"/>
    <cellStyle name="Normal 2 6 62" xfId="1865"/>
    <cellStyle name="Normal 2 6 62 2" xfId="1866"/>
    <cellStyle name="Normal 2 6 62 2 2" xfId="3706"/>
    <cellStyle name="Normal 2 6 62 3" xfId="3705"/>
    <cellStyle name="Normal 2 6 63" xfId="1867"/>
    <cellStyle name="Normal 2 6 63 2" xfId="1868"/>
    <cellStyle name="Normal 2 6 63 2 2" xfId="3708"/>
    <cellStyle name="Normal 2 6 63 3" xfId="3707"/>
    <cellStyle name="Normal 2 6 64" xfId="1869"/>
    <cellStyle name="Normal 2 6 64 2" xfId="1870"/>
    <cellStyle name="Normal 2 6 64 2 2" xfId="3710"/>
    <cellStyle name="Normal 2 6 64 3" xfId="3709"/>
    <cellStyle name="Normal 2 6 65" xfId="1871"/>
    <cellStyle name="Normal 2 6 65 2" xfId="1872"/>
    <cellStyle name="Normal 2 6 65 2 2" xfId="3712"/>
    <cellStyle name="Normal 2 6 65 3" xfId="3711"/>
    <cellStyle name="Normal 2 6 66" xfId="1873"/>
    <cellStyle name="Normal 2 6 66 2" xfId="1874"/>
    <cellStyle name="Normal 2 6 66 2 2" xfId="3714"/>
    <cellStyle name="Normal 2 6 66 3" xfId="3713"/>
    <cellStyle name="Normal 2 6 67" xfId="1875"/>
    <cellStyle name="Normal 2 6 67 2" xfId="1876"/>
    <cellStyle name="Normal 2 6 67 2 2" xfId="3716"/>
    <cellStyle name="Normal 2 6 67 3" xfId="3715"/>
    <cellStyle name="Normal 2 6 68" xfId="1877"/>
    <cellStyle name="Normal 2 6 68 2" xfId="1878"/>
    <cellStyle name="Normal 2 6 68 2 2" xfId="3718"/>
    <cellStyle name="Normal 2 6 68 3" xfId="3717"/>
    <cellStyle name="Normal 2 6 69" xfId="1879"/>
    <cellStyle name="Normal 2 6 69 2" xfId="1880"/>
    <cellStyle name="Normal 2 6 69 2 2" xfId="3720"/>
    <cellStyle name="Normal 2 6 69 3" xfId="3719"/>
    <cellStyle name="Normal 2 6 7" xfId="1881"/>
    <cellStyle name="Normal 2 6 7 2" xfId="1882"/>
    <cellStyle name="Normal 2 6 7 2 2" xfId="3722"/>
    <cellStyle name="Normal 2 6 7 3" xfId="3721"/>
    <cellStyle name="Normal 2 6 70" xfId="1883"/>
    <cellStyle name="Normal 2 6 70 2" xfId="1884"/>
    <cellStyle name="Normal 2 6 70 2 2" xfId="3724"/>
    <cellStyle name="Normal 2 6 70 3" xfId="3723"/>
    <cellStyle name="Normal 2 6 71" xfId="1885"/>
    <cellStyle name="Normal 2 6 71 2" xfId="1886"/>
    <cellStyle name="Normal 2 6 71 2 2" xfId="3726"/>
    <cellStyle name="Normal 2 6 71 3" xfId="3725"/>
    <cellStyle name="Normal 2 6 72" xfId="1887"/>
    <cellStyle name="Normal 2 6 72 2" xfId="1888"/>
    <cellStyle name="Normal 2 6 72 2 2" xfId="3728"/>
    <cellStyle name="Normal 2 6 72 3" xfId="3727"/>
    <cellStyle name="Normal 2 6 73" xfId="1889"/>
    <cellStyle name="Normal 2 6 73 2" xfId="1890"/>
    <cellStyle name="Normal 2 6 73 2 2" xfId="3730"/>
    <cellStyle name="Normal 2 6 73 3" xfId="3729"/>
    <cellStyle name="Normal 2 6 74" xfId="1891"/>
    <cellStyle name="Normal 2 6 74 2" xfId="1892"/>
    <cellStyle name="Normal 2 6 74 2 2" xfId="3732"/>
    <cellStyle name="Normal 2 6 74 3" xfId="3731"/>
    <cellStyle name="Normal 2 6 75" xfId="1893"/>
    <cellStyle name="Normal 2 6 75 2" xfId="1894"/>
    <cellStyle name="Normal 2 6 75 2 2" xfId="3734"/>
    <cellStyle name="Normal 2 6 75 3" xfId="3733"/>
    <cellStyle name="Normal 2 6 76" xfId="1895"/>
    <cellStyle name="Normal 2 6 76 2" xfId="1896"/>
    <cellStyle name="Normal 2 6 76 2 2" xfId="3736"/>
    <cellStyle name="Normal 2 6 76 3" xfId="3735"/>
    <cellStyle name="Normal 2 6 77" xfId="1897"/>
    <cellStyle name="Normal 2 6 77 2" xfId="1898"/>
    <cellStyle name="Normal 2 6 77 2 2" xfId="3738"/>
    <cellStyle name="Normal 2 6 77 3" xfId="3737"/>
    <cellStyle name="Normal 2 6 78" xfId="1899"/>
    <cellStyle name="Normal 2 6 78 2" xfId="1900"/>
    <cellStyle name="Normal 2 6 78 2 2" xfId="3740"/>
    <cellStyle name="Normal 2 6 78 3" xfId="3739"/>
    <cellStyle name="Normal 2 6 79" xfId="1901"/>
    <cellStyle name="Normal 2 6 79 2" xfId="1902"/>
    <cellStyle name="Normal 2 6 79 2 2" xfId="3742"/>
    <cellStyle name="Normal 2 6 79 3" xfId="3741"/>
    <cellStyle name="Normal 2 6 8" xfId="1903"/>
    <cellStyle name="Normal 2 6 8 2" xfId="1904"/>
    <cellStyle name="Normal 2 6 8 2 2" xfId="3744"/>
    <cellStyle name="Normal 2 6 8 3" xfId="3743"/>
    <cellStyle name="Normal 2 6 80" xfId="1905"/>
    <cellStyle name="Normal 2 6 80 2" xfId="1906"/>
    <cellStyle name="Normal 2 6 80 2 2" xfId="3746"/>
    <cellStyle name="Normal 2 6 80 3" xfId="3745"/>
    <cellStyle name="Normal 2 6 81" xfId="1907"/>
    <cellStyle name="Normal 2 6 81 2" xfId="1908"/>
    <cellStyle name="Normal 2 6 81 2 2" xfId="3748"/>
    <cellStyle name="Normal 2 6 81 3" xfId="3747"/>
    <cellStyle name="Normal 2 6 82" xfId="1909"/>
    <cellStyle name="Normal 2 6 82 2" xfId="1910"/>
    <cellStyle name="Normal 2 6 82 2 2" xfId="3750"/>
    <cellStyle name="Normal 2 6 82 3" xfId="3749"/>
    <cellStyle name="Normal 2 6 83" xfId="1911"/>
    <cellStyle name="Normal 2 6 83 2" xfId="1912"/>
    <cellStyle name="Normal 2 6 83 2 2" xfId="3752"/>
    <cellStyle name="Normal 2 6 83 3" xfId="3751"/>
    <cellStyle name="Normal 2 6 84" xfId="1913"/>
    <cellStyle name="Normal 2 6 84 2" xfId="1914"/>
    <cellStyle name="Normal 2 6 84 2 2" xfId="3754"/>
    <cellStyle name="Normal 2 6 84 3" xfId="3753"/>
    <cellStyle name="Normal 2 6 85" xfId="1915"/>
    <cellStyle name="Normal 2 6 85 2" xfId="1916"/>
    <cellStyle name="Normal 2 6 85 2 2" xfId="3756"/>
    <cellStyle name="Normal 2 6 85 3" xfId="3755"/>
    <cellStyle name="Normal 2 6 86" xfId="1917"/>
    <cellStyle name="Normal 2 6 86 2" xfId="1918"/>
    <cellStyle name="Normal 2 6 86 2 2" xfId="3758"/>
    <cellStyle name="Normal 2 6 86 3" xfId="3757"/>
    <cellStyle name="Normal 2 6 87" xfId="1919"/>
    <cellStyle name="Normal 2 6 87 2" xfId="1920"/>
    <cellStyle name="Normal 2 6 87 2 2" xfId="3760"/>
    <cellStyle name="Normal 2 6 87 3" xfId="3759"/>
    <cellStyle name="Normal 2 6 88" xfId="1921"/>
    <cellStyle name="Normal 2 6 88 2" xfId="1922"/>
    <cellStyle name="Normal 2 6 88 2 2" xfId="3762"/>
    <cellStyle name="Normal 2 6 88 3" xfId="3761"/>
    <cellStyle name="Normal 2 6 89" xfId="1923"/>
    <cellStyle name="Normal 2 6 89 2" xfId="1924"/>
    <cellStyle name="Normal 2 6 89 2 2" xfId="3764"/>
    <cellStyle name="Normal 2 6 89 3" xfId="3763"/>
    <cellStyle name="Normal 2 6 9" xfId="1925"/>
    <cellStyle name="Normal 2 6 9 2" xfId="1926"/>
    <cellStyle name="Normal 2 6 9 2 2" xfId="3766"/>
    <cellStyle name="Normal 2 6 9 3" xfId="3765"/>
    <cellStyle name="Normal 2 6 90" xfId="1927"/>
    <cellStyle name="Normal 2 6 90 2" xfId="1928"/>
    <cellStyle name="Normal 2 6 90 2 2" xfId="3768"/>
    <cellStyle name="Normal 2 6 90 3" xfId="3767"/>
    <cellStyle name="Normal 2 6 91" xfId="1929"/>
    <cellStyle name="Normal 2 6 91 2" xfId="1930"/>
    <cellStyle name="Normal 2 6 91 2 2" xfId="3770"/>
    <cellStyle name="Normal 2 6 91 3" xfId="3769"/>
    <cellStyle name="Normal 2 6 92" xfId="1931"/>
    <cellStyle name="Normal 2 6 92 2" xfId="1932"/>
    <cellStyle name="Normal 2 6 92 2 2" xfId="3772"/>
    <cellStyle name="Normal 2 6 92 3" xfId="3771"/>
    <cellStyle name="Normal 2 6 93" xfId="1933"/>
    <cellStyle name="Normal 2 6 93 2" xfId="1934"/>
    <cellStyle name="Normal 2 6 93 2 2" xfId="3774"/>
    <cellStyle name="Normal 2 6 93 3" xfId="3773"/>
    <cellStyle name="Normal 2 6 94" xfId="1935"/>
    <cellStyle name="Normal 2 6 94 2" xfId="1936"/>
    <cellStyle name="Normal 2 6 94 2 2" xfId="3776"/>
    <cellStyle name="Normal 2 6 94 3" xfId="3775"/>
    <cellStyle name="Normal 2 6 95" xfId="1937"/>
    <cellStyle name="Normal 2 6 95 2" xfId="1938"/>
    <cellStyle name="Normal 2 6 95 2 2" xfId="3778"/>
    <cellStyle name="Normal 2 6 95 3" xfId="3777"/>
    <cellStyle name="Normal 2 6 96" xfId="1939"/>
    <cellStyle name="Normal 2 6 96 2" xfId="1940"/>
    <cellStyle name="Normal 2 6 96 2 2" xfId="3780"/>
    <cellStyle name="Normal 2 6 96 3" xfId="3779"/>
    <cellStyle name="Normal 2 6 97" xfId="1941"/>
    <cellStyle name="Normal 2 6 97 2" xfId="1942"/>
    <cellStyle name="Normal 2 6 97 2 2" xfId="3782"/>
    <cellStyle name="Normal 2 6 97 3" xfId="3781"/>
    <cellStyle name="Normal 2 6 98" xfId="1943"/>
    <cellStyle name="Normal 2 6 98 2" xfId="1944"/>
    <cellStyle name="Normal 2 6 98 2 2" xfId="3784"/>
    <cellStyle name="Normal 2 6 98 3" xfId="3783"/>
    <cellStyle name="Normal 2 6 99" xfId="1945"/>
    <cellStyle name="Normal 2 6 99 2" xfId="1946"/>
    <cellStyle name="Normal 2 6 99 2 2" xfId="3786"/>
    <cellStyle name="Normal 2 6 99 3" xfId="3785"/>
    <cellStyle name="Normal 2 7" xfId="1947"/>
    <cellStyle name="Normal 2 7 2" xfId="1948"/>
    <cellStyle name="Normal 2 7 2 2" xfId="3788"/>
    <cellStyle name="Normal 2 7 3" xfId="3787"/>
    <cellStyle name="Normal 2 8" xfId="1949"/>
    <cellStyle name="Normal 2 8 2" xfId="1950"/>
    <cellStyle name="Normal 2 8 2 2" xfId="3790"/>
    <cellStyle name="Normal 2 8 3" xfId="3789"/>
    <cellStyle name="Normal 2 9" xfId="1951"/>
    <cellStyle name="Normal 2 9 2" xfId="1952"/>
    <cellStyle name="Normal 2 9 2 2" xfId="3792"/>
    <cellStyle name="Normal 2 9 3" xfId="3791"/>
    <cellStyle name="Normal 20" xfId="1953"/>
    <cellStyle name="Normal 20 2" xfId="1954"/>
    <cellStyle name="Normal 20 2 2" xfId="3794"/>
    <cellStyle name="Normal 20 3" xfId="1955"/>
    <cellStyle name="Normal 20 3 2" xfId="3795"/>
    <cellStyle name="Normal 20 4" xfId="3793"/>
    <cellStyle name="Normal 20_52" xfId="1956"/>
    <cellStyle name="Normal 21" xfId="1957"/>
    <cellStyle name="Normal 21 2" xfId="1958"/>
    <cellStyle name="Normal 21 2 2" xfId="3797"/>
    <cellStyle name="Normal 21 3" xfId="3796"/>
    <cellStyle name="Normal 22" xfId="1959"/>
    <cellStyle name="Normal 22 2" xfId="1960"/>
    <cellStyle name="Normal 22 2 2" xfId="3799"/>
    <cellStyle name="Normal 22 3" xfId="3798"/>
    <cellStyle name="Normal 23" xfId="1961"/>
    <cellStyle name="Normal 23 2" xfId="1962"/>
    <cellStyle name="Normal 23 2 2" xfId="3801"/>
    <cellStyle name="Normal 23 3" xfId="3800"/>
    <cellStyle name="Normal 24" xfId="1963"/>
    <cellStyle name="Normal 24 2" xfId="1964"/>
    <cellStyle name="Normal 24 2 2" xfId="3803"/>
    <cellStyle name="Normal 24 3" xfId="3802"/>
    <cellStyle name="Normal 25" xfId="1965"/>
    <cellStyle name="Normal 25 2" xfId="1966"/>
    <cellStyle name="Normal 25 2 2" xfId="3805"/>
    <cellStyle name="Normal 25 3" xfId="3804"/>
    <cellStyle name="Normal 26" xfId="1967"/>
    <cellStyle name="Normal 26 2" xfId="1968"/>
    <cellStyle name="Normal 26 2 2" xfId="3807"/>
    <cellStyle name="Normal 26 3" xfId="3806"/>
    <cellStyle name="Normal 27" xfId="1969"/>
    <cellStyle name="Normal 27 2" xfId="1970"/>
    <cellStyle name="Normal 27 2 2" xfId="3809"/>
    <cellStyle name="Normal 27 3" xfId="3808"/>
    <cellStyle name="Normal 28" xfId="1971"/>
    <cellStyle name="Normal 28 2" xfId="1972"/>
    <cellStyle name="Normal 28 2 2" xfId="3811"/>
    <cellStyle name="Normal 28 3" xfId="3810"/>
    <cellStyle name="Normal 29" xfId="1973"/>
    <cellStyle name="Normal 29 2" xfId="1974"/>
    <cellStyle name="Normal 29 2 2" xfId="3813"/>
    <cellStyle name="Normal 29 3" xfId="3812"/>
    <cellStyle name="Normal 3" xfId="1975"/>
    <cellStyle name="Normal 3 2" xfId="1976"/>
    <cellStyle name="Normal 3 2 2" xfId="45"/>
    <cellStyle name="Normal 3 3" xfId="1977"/>
    <cellStyle name="Normal 3 3 2" xfId="3815"/>
    <cellStyle name="Normal 3 4" xfId="1978"/>
    <cellStyle name="Normal 3 4 2" xfId="3816"/>
    <cellStyle name="Normal 3 5" xfId="3814"/>
    <cellStyle name="Normal 3_45_46" xfId="1979"/>
    <cellStyle name="Normal 30" xfId="1980"/>
    <cellStyle name="Normal 30 2" xfId="1981"/>
    <cellStyle name="Normal 30 2 2" xfId="3818"/>
    <cellStyle name="Normal 30 3" xfId="3817"/>
    <cellStyle name="Normal 31" xfId="1982"/>
    <cellStyle name="Normal 31 2" xfId="1983"/>
    <cellStyle name="Normal 31 2 2" xfId="3820"/>
    <cellStyle name="Normal 31 3" xfId="1984"/>
    <cellStyle name="Normal 31 3 2" xfId="3821"/>
    <cellStyle name="Normal 31 4" xfId="3819"/>
    <cellStyle name="Normal 31_52" xfId="1985"/>
    <cellStyle name="Normal 32" xfId="1986"/>
    <cellStyle name="Normal 32 2" xfId="1987"/>
    <cellStyle name="Normal 32 2 2" xfId="3823"/>
    <cellStyle name="Normal 32 3" xfId="1988"/>
    <cellStyle name="Normal 32 3 2" xfId="3824"/>
    <cellStyle name="Normal 32 4" xfId="3822"/>
    <cellStyle name="Normal 32_52" xfId="1989"/>
    <cellStyle name="Normal 33" xfId="1990"/>
    <cellStyle name="Normal 33 2" xfId="1991"/>
    <cellStyle name="Normal 33 2 2" xfId="3826"/>
    <cellStyle name="Normal 33 3" xfId="1992"/>
    <cellStyle name="Normal 33 3 2" xfId="3827"/>
    <cellStyle name="Normal 33 4" xfId="3825"/>
    <cellStyle name="Normal 33_52" xfId="1993"/>
    <cellStyle name="Normal 34" xfId="1994"/>
    <cellStyle name="Normal 34 2" xfId="1995"/>
    <cellStyle name="Normal 34 2 2" xfId="3829"/>
    <cellStyle name="Normal 34 3" xfId="1996"/>
    <cellStyle name="Normal 34 3 2" xfId="3830"/>
    <cellStyle name="Normal 34 4" xfId="3828"/>
    <cellStyle name="Normal 34_52" xfId="1997"/>
    <cellStyle name="Normal 35" xfId="1998"/>
    <cellStyle name="Normal 35 2" xfId="1999"/>
    <cellStyle name="Normal 35 2 2" xfId="3832"/>
    <cellStyle name="Normal 35 3" xfId="2000"/>
    <cellStyle name="Normal 35 3 2" xfId="3833"/>
    <cellStyle name="Normal 35 4" xfId="3831"/>
    <cellStyle name="Normal 35_52" xfId="2001"/>
    <cellStyle name="Normal 36" xfId="2002"/>
    <cellStyle name="Normal 36 2" xfId="2003"/>
    <cellStyle name="Normal 36 2 2" xfId="3835"/>
    <cellStyle name="Normal 36 3" xfId="2004"/>
    <cellStyle name="Normal 36 3 2" xfId="3836"/>
    <cellStyle name="Normal 36 4" xfId="3834"/>
    <cellStyle name="Normal 36_52" xfId="2005"/>
    <cellStyle name="Normal 37" xfId="2006"/>
    <cellStyle name="Normal 37 2" xfId="2007"/>
    <cellStyle name="Normal 37 2 2" xfId="3838"/>
    <cellStyle name="Normal 37 3" xfId="2008"/>
    <cellStyle name="Normal 37 3 2" xfId="3839"/>
    <cellStyle name="Normal 37 4" xfId="3837"/>
    <cellStyle name="Normal 37_52" xfId="2009"/>
    <cellStyle name="Normal 38" xfId="2010"/>
    <cellStyle name="Normal 38 2" xfId="2011"/>
    <cellStyle name="Normal 38 2 2" xfId="3841"/>
    <cellStyle name="Normal 38 3" xfId="2012"/>
    <cellStyle name="Normal 38 3 2" xfId="3842"/>
    <cellStyle name="Normal 38 4" xfId="3840"/>
    <cellStyle name="Normal 38_52" xfId="2013"/>
    <cellStyle name="Normal 39" xfId="2014"/>
    <cellStyle name="Normal 39 2" xfId="2015"/>
    <cellStyle name="Normal 39 2 2" xfId="3844"/>
    <cellStyle name="Normal 39 3" xfId="2016"/>
    <cellStyle name="Normal 39 3 2" xfId="3845"/>
    <cellStyle name="Normal 39 4" xfId="3843"/>
    <cellStyle name="Normal 39_52" xfId="2017"/>
    <cellStyle name="Normal 4" xfId="2018"/>
    <cellStyle name="Normal 4 10" xfId="2019"/>
    <cellStyle name="Normal 4 10 2" xfId="3847"/>
    <cellStyle name="Normal 4 11" xfId="2020"/>
    <cellStyle name="Normal 4 11 2" xfId="3848"/>
    <cellStyle name="Normal 4 12" xfId="2021"/>
    <cellStyle name="Normal 4 12 2" xfId="3849"/>
    <cellStyle name="Normal 4 13" xfId="2022"/>
    <cellStyle name="Normal 4 13 2" xfId="3850"/>
    <cellStyle name="Normal 4 14" xfId="2023"/>
    <cellStyle name="Normal 4 14 2" xfId="3851"/>
    <cellStyle name="Normal 4 15" xfId="2024"/>
    <cellStyle name="Normal 4 15 2" xfId="3852"/>
    <cellStyle name="Normal 4 16" xfId="2025"/>
    <cellStyle name="Normal 4 16 2" xfId="3853"/>
    <cellStyle name="Normal 4 17" xfId="2026"/>
    <cellStyle name="Normal 4 17 2" xfId="3854"/>
    <cellStyle name="Normal 4 18" xfId="2027"/>
    <cellStyle name="Normal 4 18 2" xfId="3855"/>
    <cellStyle name="Normal 4 19" xfId="2028"/>
    <cellStyle name="Normal 4 19 2" xfId="3856"/>
    <cellStyle name="Normal 4 2" xfId="2029"/>
    <cellStyle name="Normal 4 2 2" xfId="3857"/>
    <cellStyle name="Normal 4 20" xfId="2030"/>
    <cellStyle name="Normal 4 20 2" xfId="3858"/>
    <cellStyle name="Normal 4 21" xfId="2031"/>
    <cellStyle name="Normal 4 21 2" xfId="3859"/>
    <cellStyle name="Normal 4 22" xfId="2032"/>
    <cellStyle name="Normal 4 22 2" xfId="3860"/>
    <cellStyle name="Normal 4 23" xfId="2033"/>
    <cellStyle name="Normal 4 23 2" xfId="3861"/>
    <cellStyle name="Normal 4 24" xfId="2034"/>
    <cellStyle name="Normal 4 24 2" xfId="3862"/>
    <cellStyle name="Normal 4 25" xfId="2035"/>
    <cellStyle name="Normal 4 25 2" xfId="3863"/>
    <cellStyle name="Normal 4 26" xfId="3846"/>
    <cellStyle name="Normal 4 3" xfId="2036"/>
    <cellStyle name="Normal 4 3 2" xfId="3864"/>
    <cellStyle name="Normal 4 4" xfId="2037"/>
    <cellStyle name="Normal 4 4 2" xfId="3865"/>
    <cellStyle name="Normal 4 5" xfId="2038"/>
    <cellStyle name="Normal 4 5 2" xfId="3866"/>
    <cellStyle name="Normal 4 6" xfId="2039"/>
    <cellStyle name="Normal 4 6 2" xfId="3867"/>
    <cellStyle name="Normal 4 7" xfId="2040"/>
    <cellStyle name="Normal 4 7 2" xfId="3868"/>
    <cellStyle name="Normal 4 8" xfId="2041"/>
    <cellStyle name="Normal 4 8 2" xfId="3869"/>
    <cellStyle name="Normal 4 9" xfId="2042"/>
    <cellStyle name="Normal 4 9 2" xfId="3870"/>
    <cellStyle name="Normal 4_45_46" xfId="2043"/>
    <cellStyle name="Normal 40" xfId="2044"/>
    <cellStyle name="Normal 40 2" xfId="2045"/>
    <cellStyle name="Normal 40 2 2" xfId="3872"/>
    <cellStyle name="Normal 40 3" xfId="2046"/>
    <cellStyle name="Normal 40 3 2" xfId="3873"/>
    <cellStyle name="Normal 40 4" xfId="3871"/>
    <cellStyle name="Normal 40_52" xfId="2047"/>
    <cellStyle name="Normal 41" xfId="2048"/>
    <cellStyle name="Normal 41 2" xfId="2049"/>
    <cellStyle name="Normal 41 2 2" xfId="3875"/>
    <cellStyle name="Normal 41 3" xfId="2050"/>
    <cellStyle name="Normal 41 3 2" xfId="3876"/>
    <cellStyle name="Normal 41 4" xfId="3874"/>
    <cellStyle name="Normal 41_52" xfId="2051"/>
    <cellStyle name="Normal 42" xfId="2052"/>
    <cellStyle name="Normal 42 2" xfId="2053"/>
    <cellStyle name="Normal 42 2 2" xfId="3878"/>
    <cellStyle name="Normal 42 3" xfId="2054"/>
    <cellStyle name="Normal 42 3 2" xfId="3879"/>
    <cellStyle name="Normal 42 4" xfId="3877"/>
    <cellStyle name="Normal 42_52" xfId="2055"/>
    <cellStyle name="Normal 43" xfId="2056"/>
    <cellStyle name="Normal 43 2" xfId="2057"/>
    <cellStyle name="Normal 43 2 2" xfId="3881"/>
    <cellStyle name="Normal 43 3" xfId="2058"/>
    <cellStyle name="Normal 43 3 2" xfId="3882"/>
    <cellStyle name="Normal 43 4" xfId="3880"/>
    <cellStyle name="Normal 43_52" xfId="2059"/>
    <cellStyle name="Normal 44" xfId="2060"/>
    <cellStyle name="Normal 44 2" xfId="2061"/>
    <cellStyle name="Normal 44 2 2" xfId="3884"/>
    <cellStyle name="Normal 44 3" xfId="2062"/>
    <cellStyle name="Normal 44 3 2" xfId="3885"/>
    <cellStyle name="Normal 44 4" xfId="3883"/>
    <cellStyle name="Normal 44_52" xfId="2063"/>
    <cellStyle name="Normal 45" xfId="2064"/>
    <cellStyle name="Normal 45 2" xfId="2065"/>
    <cellStyle name="Normal 45 2 2" xfId="3887"/>
    <cellStyle name="Normal 45 3" xfId="2066"/>
    <cellStyle name="Normal 45 3 2" xfId="3888"/>
    <cellStyle name="Normal 45 4" xfId="3886"/>
    <cellStyle name="Normal 45_52" xfId="2067"/>
    <cellStyle name="Normal 46" xfId="2068"/>
    <cellStyle name="Normal 46 2" xfId="2069"/>
    <cellStyle name="Normal 46 2 2" xfId="3890"/>
    <cellStyle name="Normal 46 3" xfId="2070"/>
    <cellStyle name="Normal 46 3 2" xfId="3891"/>
    <cellStyle name="Normal 46 4" xfId="3889"/>
    <cellStyle name="Normal 46_52" xfId="2071"/>
    <cellStyle name="Normal 47" xfId="2072"/>
    <cellStyle name="Normal 47 2" xfId="2073"/>
    <cellStyle name="Normal 47 2 2" xfId="3893"/>
    <cellStyle name="Normal 47 3" xfId="2074"/>
    <cellStyle name="Normal 47 3 2" xfId="3894"/>
    <cellStyle name="Normal 47 4" xfId="3892"/>
    <cellStyle name="Normal 47_52" xfId="2075"/>
    <cellStyle name="Normal 48" xfId="2076"/>
    <cellStyle name="Normal 48 2" xfId="2077"/>
    <cellStyle name="Normal 48 2 2" xfId="3896"/>
    <cellStyle name="Normal 48 3" xfId="3895"/>
    <cellStyle name="Normal 49" xfId="2078"/>
    <cellStyle name="Normal 49 2" xfId="2079"/>
    <cellStyle name="Normal 49 2 2" xfId="3898"/>
    <cellStyle name="Normal 49 3" xfId="3897"/>
    <cellStyle name="Normal 5" xfId="2080"/>
    <cellStyle name="Normal 5 10" xfId="2081"/>
    <cellStyle name="Normal 5 10 2" xfId="2082"/>
    <cellStyle name="Normal 5 10 2 2" xfId="3901"/>
    <cellStyle name="Normal 5 10 3" xfId="3900"/>
    <cellStyle name="Normal 5 100" xfId="2083"/>
    <cellStyle name="Normal 5 100 2" xfId="2084"/>
    <cellStyle name="Normal 5 100 2 2" xfId="3903"/>
    <cellStyle name="Normal 5 100 3" xfId="3902"/>
    <cellStyle name="Normal 5 101" xfId="2085"/>
    <cellStyle name="Normal 5 101 2" xfId="2086"/>
    <cellStyle name="Normal 5 101 2 2" xfId="3905"/>
    <cellStyle name="Normal 5 101 3" xfId="3904"/>
    <cellStyle name="Normal 5 102" xfId="2087"/>
    <cellStyle name="Normal 5 102 2" xfId="2088"/>
    <cellStyle name="Normal 5 102 2 2" xfId="3907"/>
    <cellStyle name="Normal 5 102 3" xfId="3906"/>
    <cellStyle name="Normal 5 103" xfId="2089"/>
    <cellStyle name="Normal 5 103 2" xfId="2090"/>
    <cellStyle name="Normal 5 103 2 2" xfId="3909"/>
    <cellStyle name="Normal 5 103 3" xfId="3908"/>
    <cellStyle name="Normal 5 104" xfId="2091"/>
    <cellStyle name="Normal 5 104 2" xfId="2092"/>
    <cellStyle name="Normal 5 104 2 2" xfId="3911"/>
    <cellStyle name="Normal 5 104 3" xfId="3910"/>
    <cellStyle name="Normal 5 105" xfId="2093"/>
    <cellStyle name="Normal 5 105 2" xfId="2094"/>
    <cellStyle name="Normal 5 105 2 2" xfId="3913"/>
    <cellStyle name="Normal 5 105 3" xfId="3912"/>
    <cellStyle name="Normal 5 106" xfId="2095"/>
    <cellStyle name="Normal 5 106 2" xfId="2096"/>
    <cellStyle name="Normal 5 106 2 2" xfId="3915"/>
    <cellStyle name="Normal 5 106 3" xfId="3914"/>
    <cellStyle name="Normal 5 107" xfId="2097"/>
    <cellStyle name="Normal 5 107 2" xfId="2098"/>
    <cellStyle name="Normal 5 107 2 2" xfId="3917"/>
    <cellStyle name="Normal 5 107 3" xfId="3916"/>
    <cellStyle name="Normal 5 108" xfId="2099"/>
    <cellStyle name="Normal 5 108 2" xfId="2100"/>
    <cellStyle name="Normal 5 108 2 2" xfId="3919"/>
    <cellStyle name="Normal 5 108 3" xfId="3918"/>
    <cellStyle name="Normal 5 109" xfId="2101"/>
    <cellStyle name="Normal 5 109 2" xfId="2102"/>
    <cellStyle name="Normal 5 109 2 2" xfId="3921"/>
    <cellStyle name="Normal 5 109 3" xfId="3920"/>
    <cellStyle name="Normal 5 11" xfId="2103"/>
    <cellStyle name="Normal 5 11 2" xfId="2104"/>
    <cellStyle name="Normal 5 11 2 2" xfId="3923"/>
    <cellStyle name="Normal 5 11 3" xfId="3922"/>
    <cellStyle name="Normal 5 110" xfId="2105"/>
    <cellStyle name="Normal 5 110 2" xfId="2106"/>
    <cellStyle name="Normal 5 110 2 2" xfId="3925"/>
    <cellStyle name="Normal 5 110 3" xfId="3924"/>
    <cellStyle name="Normal 5 111" xfId="2107"/>
    <cellStyle name="Normal 5 111 2" xfId="2108"/>
    <cellStyle name="Normal 5 111 2 2" xfId="3927"/>
    <cellStyle name="Normal 5 111 3" xfId="3926"/>
    <cellStyle name="Normal 5 112" xfId="2109"/>
    <cellStyle name="Normal 5 112 2" xfId="2110"/>
    <cellStyle name="Normal 5 112 2 2" xfId="3929"/>
    <cellStyle name="Normal 5 112 3" xfId="3928"/>
    <cellStyle name="Normal 5 113" xfId="2111"/>
    <cellStyle name="Normal 5 113 2" xfId="2112"/>
    <cellStyle name="Normal 5 113 2 2" xfId="3931"/>
    <cellStyle name="Normal 5 113 3" xfId="3930"/>
    <cellStyle name="Normal 5 114" xfId="3899"/>
    <cellStyle name="Normal 5 12" xfId="2113"/>
    <cellStyle name="Normal 5 12 2" xfId="2114"/>
    <cellStyle name="Normal 5 12 2 2" xfId="3933"/>
    <cellStyle name="Normal 5 12 3" xfId="3932"/>
    <cellStyle name="Normal 5 13" xfId="2115"/>
    <cellStyle name="Normal 5 13 2" xfId="2116"/>
    <cellStyle name="Normal 5 13 2 2" xfId="3935"/>
    <cellStyle name="Normal 5 13 3" xfId="3934"/>
    <cellStyle name="Normal 5 14" xfId="2117"/>
    <cellStyle name="Normal 5 14 2" xfId="2118"/>
    <cellStyle name="Normal 5 14 2 2" xfId="3937"/>
    <cellStyle name="Normal 5 14 3" xfId="3936"/>
    <cellStyle name="Normal 5 15" xfId="2119"/>
    <cellStyle name="Normal 5 15 2" xfId="2120"/>
    <cellStyle name="Normal 5 15 2 2" xfId="3939"/>
    <cellStyle name="Normal 5 15 3" xfId="3938"/>
    <cellStyle name="Normal 5 16" xfId="2121"/>
    <cellStyle name="Normal 5 16 2" xfId="2122"/>
    <cellStyle name="Normal 5 16 2 2" xfId="3941"/>
    <cellStyle name="Normal 5 16 3" xfId="3940"/>
    <cellStyle name="Normal 5 17" xfId="2123"/>
    <cellStyle name="Normal 5 17 2" xfId="2124"/>
    <cellStyle name="Normal 5 17 2 2" xfId="3943"/>
    <cellStyle name="Normal 5 17 3" xfId="3942"/>
    <cellStyle name="Normal 5 18" xfId="2125"/>
    <cellStyle name="Normal 5 18 2" xfId="2126"/>
    <cellStyle name="Normal 5 18 2 2" xfId="3945"/>
    <cellStyle name="Normal 5 18 3" xfId="3944"/>
    <cellStyle name="Normal 5 19" xfId="2127"/>
    <cellStyle name="Normal 5 19 2" xfId="2128"/>
    <cellStyle name="Normal 5 19 2 2" xfId="3947"/>
    <cellStyle name="Normal 5 19 3" xfId="3946"/>
    <cellStyle name="Normal 5 2" xfId="2129"/>
    <cellStyle name="Normal 5 2 2" xfId="2130"/>
    <cellStyle name="Normal 5 2 2 2" xfId="3949"/>
    <cellStyle name="Normal 5 2 3" xfId="3948"/>
    <cellStyle name="Normal 5 20" xfId="2131"/>
    <cellStyle name="Normal 5 20 2" xfId="2132"/>
    <cellStyle name="Normal 5 20 2 2" xfId="3951"/>
    <cellStyle name="Normal 5 20 3" xfId="3950"/>
    <cellStyle name="Normal 5 21" xfId="2133"/>
    <cellStyle name="Normal 5 21 2" xfId="2134"/>
    <cellStyle name="Normal 5 21 2 2" xfId="3953"/>
    <cellStyle name="Normal 5 21 3" xfId="3952"/>
    <cellStyle name="Normal 5 22" xfId="2135"/>
    <cellStyle name="Normal 5 22 2" xfId="2136"/>
    <cellStyle name="Normal 5 22 2 2" xfId="3955"/>
    <cellStyle name="Normal 5 22 3" xfId="3954"/>
    <cellStyle name="Normal 5 23" xfId="2137"/>
    <cellStyle name="Normal 5 23 2" xfId="2138"/>
    <cellStyle name="Normal 5 23 2 2" xfId="3957"/>
    <cellStyle name="Normal 5 23 3" xfId="3956"/>
    <cellStyle name="Normal 5 24" xfId="2139"/>
    <cellStyle name="Normal 5 24 2" xfId="2140"/>
    <cellStyle name="Normal 5 24 2 2" xfId="3959"/>
    <cellStyle name="Normal 5 24 3" xfId="3958"/>
    <cellStyle name="Normal 5 25" xfId="2141"/>
    <cellStyle name="Normal 5 25 2" xfId="2142"/>
    <cellStyle name="Normal 5 25 2 2" xfId="3961"/>
    <cellStyle name="Normal 5 25 3" xfId="3960"/>
    <cellStyle name="Normal 5 26" xfId="2143"/>
    <cellStyle name="Normal 5 26 2" xfId="2144"/>
    <cellStyle name="Normal 5 26 2 2" xfId="3963"/>
    <cellStyle name="Normal 5 26 3" xfId="3962"/>
    <cellStyle name="Normal 5 27" xfId="2145"/>
    <cellStyle name="Normal 5 27 2" xfId="2146"/>
    <cellStyle name="Normal 5 27 2 2" xfId="3965"/>
    <cellStyle name="Normal 5 27 3" xfId="3964"/>
    <cellStyle name="Normal 5 28" xfId="2147"/>
    <cellStyle name="Normal 5 28 2" xfId="2148"/>
    <cellStyle name="Normal 5 28 2 2" xfId="3967"/>
    <cellStyle name="Normal 5 28 3" xfId="3966"/>
    <cellStyle name="Normal 5 29" xfId="2149"/>
    <cellStyle name="Normal 5 29 2" xfId="2150"/>
    <cellStyle name="Normal 5 29 2 2" xfId="3969"/>
    <cellStyle name="Normal 5 29 3" xfId="3968"/>
    <cellStyle name="Normal 5 3" xfId="2151"/>
    <cellStyle name="Normal 5 3 2" xfId="2152"/>
    <cellStyle name="Normal 5 3 2 2" xfId="3971"/>
    <cellStyle name="Normal 5 3 3" xfId="3970"/>
    <cellStyle name="Normal 5 30" xfId="2153"/>
    <cellStyle name="Normal 5 30 2" xfId="2154"/>
    <cellStyle name="Normal 5 30 2 2" xfId="3973"/>
    <cellStyle name="Normal 5 30 3" xfId="3972"/>
    <cellStyle name="Normal 5 31" xfId="2155"/>
    <cellStyle name="Normal 5 31 2" xfId="2156"/>
    <cellStyle name="Normal 5 31 2 2" xfId="3975"/>
    <cellStyle name="Normal 5 31 3" xfId="3974"/>
    <cellStyle name="Normal 5 32" xfId="2157"/>
    <cellStyle name="Normal 5 32 2" xfId="2158"/>
    <cellStyle name="Normal 5 32 2 2" xfId="3977"/>
    <cellStyle name="Normal 5 32 3" xfId="3976"/>
    <cellStyle name="Normal 5 33" xfId="2159"/>
    <cellStyle name="Normal 5 33 2" xfId="2160"/>
    <cellStyle name="Normal 5 33 2 2" xfId="3979"/>
    <cellStyle name="Normal 5 33 3" xfId="3978"/>
    <cellStyle name="Normal 5 34" xfId="2161"/>
    <cellStyle name="Normal 5 34 2" xfId="2162"/>
    <cellStyle name="Normal 5 34 2 2" xfId="3981"/>
    <cellStyle name="Normal 5 34 3" xfId="3980"/>
    <cellStyle name="Normal 5 35" xfId="2163"/>
    <cellStyle name="Normal 5 35 2" xfId="2164"/>
    <cellStyle name="Normal 5 35 2 2" xfId="3983"/>
    <cellStyle name="Normal 5 35 3" xfId="3982"/>
    <cellStyle name="Normal 5 36" xfId="2165"/>
    <cellStyle name="Normal 5 36 2" xfId="2166"/>
    <cellStyle name="Normal 5 36 2 2" xfId="3985"/>
    <cellStyle name="Normal 5 36 3" xfId="3984"/>
    <cellStyle name="Normal 5 37" xfId="2167"/>
    <cellStyle name="Normal 5 37 2" xfId="2168"/>
    <cellStyle name="Normal 5 37 2 2" xfId="3987"/>
    <cellStyle name="Normal 5 37 3" xfId="3986"/>
    <cellStyle name="Normal 5 38" xfId="2169"/>
    <cellStyle name="Normal 5 38 2" xfId="2170"/>
    <cellStyle name="Normal 5 38 2 2" xfId="3989"/>
    <cellStyle name="Normal 5 38 3" xfId="3988"/>
    <cellStyle name="Normal 5 39" xfId="2171"/>
    <cellStyle name="Normal 5 39 2" xfId="2172"/>
    <cellStyle name="Normal 5 39 2 2" xfId="3991"/>
    <cellStyle name="Normal 5 39 3" xfId="3990"/>
    <cellStyle name="Normal 5 4" xfId="2173"/>
    <cellStyle name="Normal 5 4 2" xfId="2174"/>
    <cellStyle name="Normal 5 4 2 2" xfId="3993"/>
    <cellStyle name="Normal 5 4 3" xfId="3992"/>
    <cellStyle name="Normal 5 40" xfId="2175"/>
    <cellStyle name="Normal 5 40 2" xfId="2176"/>
    <cellStyle name="Normal 5 40 2 2" xfId="3995"/>
    <cellStyle name="Normal 5 40 3" xfId="3994"/>
    <cellStyle name="Normal 5 41" xfId="2177"/>
    <cellStyle name="Normal 5 41 2" xfId="2178"/>
    <cellStyle name="Normal 5 41 2 2" xfId="3997"/>
    <cellStyle name="Normal 5 41 3" xfId="3996"/>
    <cellStyle name="Normal 5 42" xfId="2179"/>
    <cellStyle name="Normal 5 42 2" xfId="2180"/>
    <cellStyle name="Normal 5 42 2 2" xfId="3999"/>
    <cellStyle name="Normal 5 42 3" xfId="3998"/>
    <cellStyle name="Normal 5 43" xfId="2181"/>
    <cellStyle name="Normal 5 43 2" xfId="2182"/>
    <cellStyle name="Normal 5 43 2 2" xfId="4001"/>
    <cellStyle name="Normal 5 43 3" xfId="4000"/>
    <cellStyle name="Normal 5 44" xfId="2183"/>
    <cellStyle name="Normal 5 44 2" xfId="2184"/>
    <cellStyle name="Normal 5 44 2 2" xfId="4003"/>
    <cellStyle name="Normal 5 44 3" xfId="4002"/>
    <cellStyle name="Normal 5 45" xfId="2185"/>
    <cellStyle name="Normal 5 45 2" xfId="2186"/>
    <cellStyle name="Normal 5 45 2 2" xfId="4005"/>
    <cellStyle name="Normal 5 45 3" xfId="4004"/>
    <cellStyle name="Normal 5 46" xfId="2187"/>
    <cellStyle name="Normal 5 46 2" xfId="2188"/>
    <cellStyle name="Normal 5 46 2 2" xfId="4007"/>
    <cellStyle name="Normal 5 46 3" xfId="4006"/>
    <cellStyle name="Normal 5 47" xfId="2189"/>
    <cellStyle name="Normal 5 47 2" xfId="2190"/>
    <cellStyle name="Normal 5 47 2 2" xfId="4009"/>
    <cellStyle name="Normal 5 47 3" xfId="4008"/>
    <cellStyle name="Normal 5 48" xfId="2191"/>
    <cellStyle name="Normal 5 48 2" xfId="2192"/>
    <cellStyle name="Normal 5 48 2 2" xfId="4011"/>
    <cellStyle name="Normal 5 48 3" xfId="4010"/>
    <cellStyle name="Normal 5 49" xfId="2193"/>
    <cellStyle name="Normal 5 49 2" xfId="2194"/>
    <cellStyle name="Normal 5 49 2 2" xfId="4013"/>
    <cellStyle name="Normal 5 49 3" xfId="4012"/>
    <cellStyle name="Normal 5 5" xfId="2195"/>
    <cellStyle name="Normal 5 5 2" xfId="2196"/>
    <cellStyle name="Normal 5 5 2 2" xfId="4015"/>
    <cellStyle name="Normal 5 5 3" xfId="4014"/>
    <cellStyle name="Normal 5 50" xfId="2197"/>
    <cellStyle name="Normal 5 50 2" xfId="2198"/>
    <cellStyle name="Normal 5 50 2 2" xfId="4017"/>
    <cellStyle name="Normal 5 50 3" xfId="4016"/>
    <cellStyle name="Normal 5 51" xfId="2199"/>
    <cellStyle name="Normal 5 51 2" xfId="2200"/>
    <cellStyle name="Normal 5 51 2 2" xfId="4019"/>
    <cellStyle name="Normal 5 51 3" xfId="4018"/>
    <cellStyle name="Normal 5 52" xfId="2201"/>
    <cellStyle name="Normal 5 52 2" xfId="2202"/>
    <cellStyle name="Normal 5 52 2 2" xfId="4021"/>
    <cellStyle name="Normal 5 52 3" xfId="4020"/>
    <cellStyle name="Normal 5 53" xfId="2203"/>
    <cellStyle name="Normal 5 53 2" xfId="2204"/>
    <cellStyle name="Normal 5 53 2 2" xfId="4023"/>
    <cellStyle name="Normal 5 53 3" xfId="4022"/>
    <cellStyle name="Normal 5 54" xfId="2205"/>
    <cellStyle name="Normal 5 54 2" xfId="2206"/>
    <cellStyle name="Normal 5 54 2 2" xfId="4025"/>
    <cellStyle name="Normal 5 54 3" xfId="4024"/>
    <cellStyle name="Normal 5 55" xfId="2207"/>
    <cellStyle name="Normal 5 55 2" xfId="2208"/>
    <cellStyle name="Normal 5 55 2 2" xfId="4027"/>
    <cellStyle name="Normal 5 55 3" xfId="4026"/>
    <cellStyle name="Normal 5 56" xfId="2209"/>
    <cellStyle name="Normal 5 56 2" xfId="2210"/>
    <cellStyle name="Normal 5 56 2 2" xfId="4029"/>
    <cellStyle name="Normal 5 56 3" xfId="4028"/>
    <cellStyle name="Normal 5 57" xfId="2211"/>
    <cellStyle name="Normal 5 57 2" xfId="2212"/>
    <cellStyle name="Normal 5 57 2 2" xfId="4031"/>
    <cellStyle name="Normal 5 57 3" xfId="4030"/>
    <cellStyle name="Normal 5 58" xfId="2213"/>
    <cellStyle name="Normal 5 58 2" xfId="2214"/>
    <cellStyle name="Normal 5 58 2 2" xfId="4033"/>
    <cellStyle name="Normal 5 58 3" xfId="4032"/>
    <cellStyle name="Normal 5 59" xfId="2215"/>
    <cellStyle name="Normal 5 59 2" xfId="2216"/>
    <cellStyle name="Normal 5 59 2 2" xfId="4035"/>
    <cellStyle name="Normal 5 59 3" xfId="4034"/>
    <cellStyle name="Normal 5 6" xfId="2217"/>
    <cellStyle name="Normal 5 6 2" xfId="2218"/>
    <cellStyle name="Normal 5 6 2 2" xfId="4037"/>
    <cellStyle name="Normal 5 6 3" xfId="4036"/>
    <cellStyle name="Normal 5 60" xfId="2219"/>
    <cellStyle name="Normal 5 60 2" xfId="2220"/>
    <cellStyle name="Normal 5 60 2 2" xfId="4039"/>
    <cellStyle name="Normal 5 60 3" xfId="4038"/>
    <cellStyle name="Normal 5 61" xfId="2221"/>
    <cellStyle name="Normal 5 61 2" xfId="2222"/>
    <cellStyle name="Normal 5 61 2 2" xfId="4041"/>
    <cellStyle name="Normal 5 61 3" xfId="4040"/>
    <cellStyle name="Normal 5 62" xfId="2223"/>
    <cellStyle name="Normal 5 62 2" xfId="2224"/>
    <cellStyle name="Normal 5 62 2 2" xfId="4043"/>
    <cellStyle name="Normal 5 62 3" xfId="4042"/>
    <cellStyle name="Normal 5 63" xfId="2225"/>
    <cellStyle name="Normal 5 63 2" xfId="2226"/>
    <cellStyle name="Normal 5 63 2 2" xfId="4045"/>
    <cellStyle name="Normal 5 63 3" xfId="4044"/>
    <cellStyle name="Normal 5 64" xfId="2227"/>
    <cellStyle name="Normal 5 64 2" xfId="2228"/>
    <cellStyle name="Normal 5 64 2 2" xfId="4047"/>
    <cellStyle name="Normal 5 64 3" xfId="4046"/>
    <cellStyle name="Normal 5 65" xfId="2229"/>
    <cellStyle name="Normal 5 65 2" xfId="2230"/>
    <cellStyle name="Normal 5 65 2 2" xfId="4049"/>
    <cellStyle name="Normal 5 65 3" xfId="4048"/>
    <cellStyle name="Normal 5 66" xfId="2231"/>
    <cellStyle name="Normal 5 66 2" xfId="2232"/>
    <cellStyle name="Normal 5 66 2 2" xfId="4051"/>
    <cellStyle name="Normal 5 66 3" xfId="4050"/>
    <cellStyle name="Normal 5 67" xfId="2233"/>
    <cellStyle name="Normal 5 67 2" xfId="2234"/>
    <cellStyle name="Normal 5 67 2 2" xfId="4053"/>
    <cellStyle name="Normal 5 67 3" xfId="4052"/>
    <cellStyle name="Normal 5 68" xfId="2235"/>
    <cellStyle name="Normal 5 68 2" xfId="2236"/>
    <cellStyle name="Normal 5 68 2 2" xfId="4055"/>
    <cellStyle name="Normal 5 68 3" xfId="4054"/>
    <cellStyle name="Normal 5 69" xfId="2237"/>
    <cellStyle name="Normal 5 69 2" xfId="2238"/>
    <cellStyle name="Normal 5 69 2 2" xfId="4057"/>
    <cellStyle name="Normal 5 69 3" xfId="4056"/>
    <cellStyle name="Normal 5 7" xfId="2239"/>
    <cellStyle name="Normal 5 7 2" xfId="2240"/>
    <cellStyle name="Normal 5 7 2 2" xfId="4059"/>
    <cellStyle name="Normal 5 7 3" xfId="4058"/>
    <cellStyle name="Normal 5 70" xfId="2241"/>
    <cellStyle name="Normal 5 70 2" xfId="2242"/>
    <cellStyle name="Normal 5 70 2 2" xfId="4061"/>
    <cellStyle name="Normal 5 70 3" xfId="4060"/>
    <cellStyle name="Normal 5 71" xfId="2243"/>
    <cellStyle name="Normal 5 71 2" xfId="2244"/>
    <cellStyle name="Normal 5 71 2 2" xfId="4063"/>
    <cellStyle name="Normal 5 71 3" xfId="4062"/>
    <cellStyle name="Normal 5 72" xfId="2245"/>
    <cellStyle name="Normal 5 72 2" xfId="2246"/>
    <cellStyle name="Normal 5 72 2 2" xfId="4065"/>
    <cellStyle name="Normal 5 72 3" xfId="4064"/>
    <cellStyle name="Normal 5 73" xfId="2247"/>
    <cellStyle name="Normal 5 73 2" xfId="2248"/>
    <cellStyle name="Normal 5 73 2 2" xfId="4067"/>
    <cellStyle name="Normal 5 73 3" xfId="4066"/>
    <cellStyle name="Normal 5 74" xfId="2249"/>
    <cellStyle name="Normal 5 74 2" xfId="2250"/>
    <cellStyle name="Normal 5 74 2 2" xfId="4069"/>
    <cellStyle name="Normal 5 74 3" xfId="4068"/>
    <cellStyle name="Normal 5 75" xfId="2251"/>
    <cellStyle name="Normal 5 75 2" xfId="2252"/>
    <cellStyle name="Normal 5 75 2 2" xfId="4071"/>
    <cellStyle name="Normal 5 75 3" xfId="4070"/>
    <cellStyle name="Normal 5 76" xfId="2253"/>
    <cellStyle name="Normal 5 76 2" xfId="2254"/>
    <cellStyle name="Normal 5 76 2 2" xfId="4073"/>
    <cellStyle name="Normal 5 76 3" xfId="4072"/>
    <cellStyle name="Normal 5 77" xfId="2255"/>
    <cellStyle name="Normal 5 77 2" xfId="2256"/>
    <cellStyle name="Normal 5 77 2 2" xfId="4075"/>
    <cellStyle name="Normal 5 77 3" xfId="4074"/>
    <cellStyle name="Normal 5 78" xfId="2257"/>
    <cellStyle name="Normal 5 78 2" xfId="2258"/>
    <cellStyle name="Normal 5 78 2 2" xfId="4077"/>
    <cellStyle name="Normal 5 78 3" xfId="4076"/>
    <cellStyle name="Normal 5 79" xfId="2259"/>
    <cellStyle name="Normal 5 79 2" xfId="2260"/>
    <cellStyle name="Normal 5 79 2 2" xfId="4079"/>
    <cellStyle name="Normal 5 79 3" xfId="4078"/>
    <cellStyle name="Normal 5 8" xfId="2261"/>
    <cellStyle name="Normal 5 8 2" xfId="2262"/>
    <cellStyle name="Normal 5 8 2 2" xfId="4081"/>
    <cellStyle name="Normal 5 8 3" xfId="4080"/>
    <cellStyle name="Normal 5 80" xfId="2263"/>
    <cellStyle name="Normal 5 80 2" xfId="2264"/>
    <cellStyle name="Normal 5 80 2 2" xfId="4083"/>
    <cellStyle name="Normal 5 80 3" xfId="4082"/>
    <cellStyle name="Normal 5 81" xfId="2265"/>
    <cellStyle name="Normal 5 81 2" xfId="2266"/>
    <cellStyle name="Normal 5 81 2 2" xfId="4085"/>
    <cellStyle name="Normal 5 81 3" xfId="4084"/>
    <cellStyle name="Normal 5 82" xfId="2267"/>
    <cellStyle name="Normal 5 82 2" xfId="2268"/>
    <cellStyle name="Normal 5 82 2 2" xfId="4087"/>
    <cellStyle name="Normal 5 82 3" xfId="4086"/>
    <cellStyle name="Normal 5 83" xfId="2269"/>
    <cellStyle name="Normal 5 83 2" xfId="2270"/>
    <cellStyle name="Normal 5 83 2 2" xfId="4089"/>
    <cellStyle name="Normal 5 83 3" xfId="4088"/>
    <cellStyle name="Normal 5 84" xfId="2271"/>
    <cellStyle name="Normal 5 84 2" xfId="2272"/>
    <cellStyle name="Normal 5 84 2 2" xfId="4091"/>
    <cellStyle name="Normal 5 84 3" xfId="4090"/>
    <cellStyle name="Normal 5 85" xfId="2273"/>
    <cellStyle name="Normal 5 85 2" xfId="2274"/>
    <cellStyle name="Normal 5 85 2 2" xfId="4093"/>
    <cellStyle name="Normal 5 85 3" xfId="4092"/>
    <cellStyle name="Normal 5 86" xfId="2275"/>
    <cellStyle name="Normal 5 86 2" xfId="2276"/>
    <cellStyle name="Normal 5 86 2 2" xfId="4095"/>
    <cellStyle name="Normal 5 86 3" xfId="4094"/>
    <cellStyle name="Normal 5 87" xfId="2277"/>
    <cellStyle name="Normal 5 87 2" xfId="2278"/>
    <cellStyle name="Normal 5 87 2 2" xfId="4097"/>
    <cellStyle name="Normal 5 87 3" xfId="4096"/>
    <cellStyle name="Normal 5 88" xfId="2279"/>
    <cellStyle name="Normal 5 88 2" xfId="2280"/>
    <cellStyle name="Normal 5 88 2 2" xfId="4099"/>
    <cellStyle name="Normal 5 88 3" xfId="4098"/>
    <cellStyle name="Normal 5 89" xfId="2281"/>
    <cellStyle name="Normal 5 89 2" xfId="2282"/>
    <cellStyle name="Normal 5 89 2 2" xfId="4101"/>
    <cellStyle name="Normal 5 89 3" xfId="4100"/>
    <cellStyle name="Normal 5 9" xfId="2283"/>
    <cellStyle name="Normal 5 9 2" xfId="2284"/>
    <cellStyle name="Normal 5 9 2 2" xfId="4103"/>
    <cellStyle name="Normal 5 9 3" xfId="4102"/>
    <cellStyle name="Normal 5 90" xfId="2285"/>
    <cellStyle name="Normal 5 90 2" xfId="2286"/>
    <cellStyle name="Normal 5 90 2 2" xfId="4105"/>
    <cellStyle name="Normal 5 90 3" xfId="4104"/>
    <cellStyle name="Normal 5 91" xfId="2287"/>
    <cellStyle name="Normal 5 91 2" xfId="2288"/>
    <cellStyle name="Normal 5 91 2 2" xfId="4107"/>
    <cellStyle name="Normal 5 91 3" xfId="4106"/>
    <cellStyle name="Normal 5 92" xfId="2289"/>
    <cellStyle name="Normal 5 92 2" xfId="2290"/>
    <cellStyle name="Normal 5 92 2 2" xfId="4109"/>
    <cellStyle name="Normal 5 92 3" xfId="4108"/>
    <cellStyle name="Normal 5 93" xfId="2291"/>
    <cellStyle name="Normal 5 93 2" xfId="2292"/>
    <cellStyle name="Normal 5 93 2 2" xfId="4111"/>
    <cellStyle name="Normal 5 93 3" xfId="4110"/>
    <cellStyle name="Normal 5 94" xfId="2293"/>
    <cellStyle name="Normal 5 94 2" xfId="2294"/>
    <cellStyle name="Normal 5 94 2 2" xfId="4113"/>
    <cellStyle name="Normal 5 94 3" xfId="4112"/>
    <cellStyle name="Normal 5 95" xfId="2295"/>
    <cellStyle name="Normal 5 95 2" xfId="2296"/>
    <cellStyle name="Normal 5 95 2 2" xfId="4115"/>
    <cellStyle name="Normal 5 95 3" xfId="4114"/>
    <cellStyle name="Normal 5 96" xfId="2297"/>
    <cellStyle name="Normal 5 96 2" xfId="2298"/>
    <cellStyle name="Normal 5 96 2 2" xfId="4117"/>
    <cellStyle name="Normal 5 96 3" xfId="4116"/>
    <cellStyle name="Normal 5 97" xfId="2299"/>
    <cellStyle name="Normal 5 97 2" xfId="2300"/>
    <cellStyle name="Normal 5 97 2 2" xfId="4119"/>
    <cellStyle name="Normal 5 97 3" xfId="4118"/>
    <cellStyle name="Normal 5 98" xfId="2301"/>
    <cellStyle name="Normal 5 98 2" xfId="2302"/>
    <cellStyle name="Normal 5 98 2 2" xfId="4121"/>
    <cellStyle name="Normal 5 98 3" xfId="4120"/>
    <cellStyle name="Normal 5 99" xfId="2303"/>
    <cellStyle name="Normal 5 99 2" xfId="2304"/>
    <cellStyle name="Normal 5 99 2 2" xfId="4123"/>
    <cellStyle name="Normal 5 99 3" xfId="4122"/>
    <cellStyle name="Normal 5_45_46" xfId="2305"/>
    <cellStyle name="Normal 50" xfId="2306"/>
    <cellStyle name="Normal 50 2" xfId="2307"/>
    <cellStyle name="Normal 50 2 2" xfId="4125"/>
    <cellStyle name="Normal 50 3" xfId="4124"/>
    <cellStyle name="Normal 51" xfId="2308"/>
    <cellStyle name="Normal 51 2" xfId="2309"/>
    <cellStyle name="Normal 51 2 2" xfId="4127"/>
    <cellStyle name="Normal 51 3" xfId="4126"/>
    <cellStyle name="Normal 52" xfId="2310"/>
    <cellStyle name="Normal 52 2" xfId="2311"/>
    <cellStyle name="Normal 52 2 2" xfId="4129"/>
    <cellStyle name="Normal 52 3" xfId="4128"/>
    <cellStyle name="Normal 53" xfId="2312"/>
    <cellStyle name="Normal 53 2" xfId="2313"/>
    <cellStyle name="Normal 53 2 2" xfId="4131"/>
    <cellStyle name="Normal 53 3" xfId="4130"/>
    <cellStyle name="Normal 54" xfId="2314"/>
    <cellStyle name="Normal 54 2" xfId="2315"/>
    <cellStyle name="Normal 54 2 2" xfId="4133"/>
    <cellStyle name="Normal 54 3" xfId="4132"/>
    <cellStyle name="Normal 55" xfId="2316"/>
    <cellStyle name="Normal 55 2" xfId="2317"/>
    <cellStyle name="Normal 55 2 2" xfId="4135"/>
    <cellStyle name="Normal 55 3" xfId="4134"/>
    <cellStyle name="Normal 56" xfId="2318"/>
    <cellStyle name="Normal 56 2" xfId="2319"/>
    <cellStyle name="Normal 56 2 2" xfId="4137"/>
    <cellStyle name="Normal 56 3" xfId="4136"/>
    <cellStyle name="Normal 57" xfId="2320"/>
    <cellStyle name="Normal 57 2" xfId="2321"/>
    <cellStyle name="Normal 57 2 2" xfId="4139"/>
    <cellStyle name="Normal 57 3" xfId="4138"/>
    <cellStyle name="Normal 58" xfId="2322"/>
    <cellStyle name="Normal 58 2" xfId="2323"/>
    <cellStyle name="Normal 58 2 2" xfId="4141"/>
    <cellStyle name="Normal 58 3" xfId="4140"/>
    <cellStyle name="Normal 59" xfId="2324"/>
    <cellStyle name="Normal 59 2" xfId="2325"/>
    <cellStyle name="Normal 59 2 2" xfId="4143"/>
    <cellStyle name="Normal 59 3" xfId="4142"/>
    <cellStyle name="Normal 6" xfId="2326"/>
    <cellStyle name="Normal 6 10" xfId="2327"/>
    <cellStyle name="Normal 6 10 2" xfId="2328"/>
    <cellStyle name="Normal 6 10 2 2" xfId="4146"/>
    <cellStyle name="Normal 6 10 3" xfId="4145"/>
    <cellStyle name="Normal 6 100" xfId="2329"/>
    <cellStyle name="Normal 6 100 2" xfId="2330"/>
    <cellStyle name="Normal 6 100 2 2" xfId="4148"/>
    <cellStyle name="Normal 6 100 3" xfId="4147"/>
    <cellStyle name="Normal 6 101" xfId="2331"/>
    <cellStyle name="Normal 6 101 2" xfId="2332"/>
    <cellStyle name="Normal 6 101 2 2" xfId="4150"/>
    <cellStyle name="Normal 6 101 3" xfId="4149"/>
    <cellStyle name="Normal 6 102" xfId="2333"/>
    <cellStyle name="Normal 6 102 2" xfId="2334"/>
    <cellStyle name="Normal 6 102 2 2" xfId="4152"/>
    <cellStyle name="Normal 6 102 3" xfId="4151"/>
    <cellStyle name="Normal 6 103" xfId="2335"/>
    <cellStyle name="Normal 6 103 2" xfId="2336"/>
    <cellStyle name="Normal 6 103 2 2" xfId="4154"/>
    <cellStyle name="Normal 6 103 3" xfId="4153"/>
    <cellStyle name="Normal 6 104" xfId="2337"/>
    <cellStyle name="Normal 6 104 2" xfId="2338"/>
    <cellStyle name="Normal 6 104 2 2" xfId="4156"/>
    <cellStyle name="Normal 6 104 3" xfId="4155"/>
    <cellStyle name="Normal 6 105" xfId="2339"/>
    <cellStyle name="Normal 6 105 2" xfId="2340"/>
    <cellStyle name="Normal 6 105 2 2" xfId="4158"/>
    <cellStyle name="Normal 6 105 3" xfId="4157"/>
    <cellStyle name="Normal 6 106" xfId="2341"/>
    <cellStyle name="Normal 6 106 2" xfId="2342"/>
    <cellStyle name="Normal 6 106 2 2" xfId="4160"/>
    <cellStyle name="Normal 6 106 3" xfId="4159"/>
    <cellStyle name="Normal 6 107" xfId="2343"/>
    <cellStyle name="Normal 6 107 2" xfId="2344"/>
    <cellStyle name="Normal 6 107 2 2" xfId="4162"/>
    <cellStyle name="Normal 6 107 3" xfId="4161"/>
    <cellStyle name="Normal 6 108" xfId="2345"/>
    <cellStyle name="Normal 6 108 2" xfId="2346"/>
    <cellStyle name="Normal 6 108 2 2" xfId="4164"/>
    <cellStyle name="Normal 6 108 3" xfId="4163"/>
    <cellStyle name="Normal 6 109" xfId="2347"/>
    <cellStyle name="Normal 6 109 2" xfId="2348"/>
    <cellStyle name="Normal 6 109 2 2" xfId="4166"/>
    <cellStyle name="Normal 6 109 3" xfId="4165"/>
    <cellStyle name="Normal 6 11" xfId="2349"/>
    <cellStyle name="Normal 6 11 2" xfId="2350"/>
    <cellStyle name="Normal 6 11 2 2" xfId="4168"/>
    <cellStyle name="Normal 6 11 3" xfId="4167"/>
    <cellStyle name="Normal 6 110" xfId="2351"/>
    <cellStyle name="Normal 6 110 2" xfId="2352"/>
    <cellStyle name="Normal 6 110 2 2" xfId="4170"/>
    <cellStyle name="Normal 6 110 3" xfId="4169"/>
    <cellStyle name="Normal 6 111" xfId="2353"/>
    <cellStyle name="Normal 6 111 2" xfId="2354"/>
    <cellStyle name="Normal 6 111 2 2" xfId="4172"/>
    <cellStyle name="Normal 6 111 3" xfId="4171"/>
    <cellStyle name="Normal 6 112" xfId="2355"/>
    <cellStyle name="Normal 6 112 2" xfId="2356"/>
    <cellStyle name="Normal 6 112 2 2" xfId="4174"/>
    <cellStyle name="Normal 6 112 3" xfId="4173"/>
    <cellStyle name="Normal 6 113" xfId="2357"/>
    <cellStyle name="Normal 6 113 2" xfId="2358"/>
    <cellStyle name="Normal 6 113 2 2" xfId="4176"/>
    <cellStyle name="Normal 6 113 3" xfId="4175"/>
    <cellStyle name="Normal 6 114" xfId="2359"/>
    <cellStyle name="Normal 6 114 2" xfId="4177"/>
    <cellStyle name="Normal 6 115" xfId="4144"/>
    <cellStyle name="Normal 6 12" xfId="2360"/>
    <cellStyle name="Normal 6 12 2" xfId="2361"/>
    <cellStyle name="Normal 6 12 2 2" xfId="4179"/>
    <cellStyle name="Normal 6 12 3" xfId="4178"/>
    <cellStyle name="Normal 6 13" xfId="2362"/>
    <cellStyle name="Normal 6 13 2" xfId="2363"/>
    <cellStyle name="Normal 6 13 2 2" xfId="4181"/>
    <cellStyle name="Normal 6 13 3" xfId="4180"/>
    <cellStyle name="Normal 6 14" xfId="2364"/>
    <cellStyle name="Normal 6 14 2" xfId="2365"/>
    <cellStyle name="Normal 6 14 2 2" xfId="4183"/>
    <cellStyle name="Normal 6 14 3" xfId="4182"/>
    <cellStyle name="Normal 6 15" xfId="2366"/>
    <cellStyle name="Normal 6 15 2" xfId="2367"/>
    <cellStyle name="Normal 6 15 2 2" xfId="4185"/>
    <cellStyle name="Normal 6 15 3" xfId="4184"/>
    <cellStyle name="Normal 6 16" xfId="2368"/>
    <cellStyle name="Normal 6 16 2" xfId="2369"/>
    <cellStyle name="Normal 6 16 2 2" xfId="4187"/>
    <cellStyle name="Normal 6 16 3" xfId="4186"/>
    <cellStyle name="Normal 6 17" xfId="2370"/>
    <cellStyle name="Normal 6 17 2" xfId="2371"/>
    <cellStyle name="Normal 6 17 2 2" xfId="4189"/>
    <cellStyle name="Normal 6 17 3" xfId="4188"/>
    <cellStyle name="Normal 6 18" xfId="2372"/>
    <cellStyle name="Normal 6 18 2" xfId="2373"/>
    <cellStyle name="Normal 6 18 2 2" xfId="4191"/>
    <cellStyle name="Normal 6 18 3" xfId="4190"/>
    <cellStyle name="Normal 6 19" xfId="2374"/>
    <cellStyle name="Normal 6 19 2" xfId="2375"/>
    <cellStyle name="Normal 6 19 2 2" xfId="4193"/>
    <cellStyle name="Normal 6 19 3" xfId="4192"/>
    <cellStyle name="Normal 6 2" xfId="2376"/>
    <cellStyle name="Normal 6 2 2" xfId="2377"/>
    <cellStyle name="Normal 6 2 2 2" xfId="4195"/>
    <cellStyle name="Normal 6 2 3" xfId="4194"/>
    <cellStyle name="Normal 6 20" xfId="2378"/>
    <cellStyle name="Normal 6 20 2" xfId="2379"/>
    <cellStyle name="Normal 6 20 2 2" xfId="4197"/>
    <cellStyle name="Normal 6 20 3" xfId="4196"/>
    <cellStyle name="Normal 6 21" xfId="2380"/>
    <cellStyle name="Normal 6 21 2" xfId="2381"/>
    <cellStyle name="Normal 6 21 2 2" xfId="4199"/>
    <cellStyle name="Normal 6 21 3" xfId="4198"/>
    <cellStyle name="Normal 6 22" xfId="2382"/>
    <cellStyle name="Normal 6 22 2" xfId="2383"/>
    <cellStyle name="Normal 6 22 2 2" xfId="4201"/>
    <cellStyle name="Normal 6 22 3" xfId="4200"/>
    <cellStyle name="Normal 6 23" xfId="2384"/>
    <cellStyle name="Normal 6 23 2" xfId="2385"/>
    <cellStyle name="Normal 6 23 2 2" xfId="4203"/>
    <cellStyle name="Normal 6 23 3" xfId="4202"/>
    <cellStyle name="Normal 6 24" xfId="2386"/>
    <cellStyle name="Normal 6 24 2" xfId="2387"/>
    <cellStyle name="Normal 6 24 2 2" xfId="4205"/>
    <cellStyle name="Normal 6 24 3" xfId="4204"/>
    <cellStyle name="Normal 6 25" xfId="2388"/>
    <cellStyle name="Normal 6 25 2" xfId="2389"/>
    <cellStyle name="Normal 6 25 2 2" xfId="4207"/>
    <cellStyle name="Normal 6 25 3" xfId="4206"/>
    <cellStyle name="Normal 6 26" xfId="2390"/>
    <cellStyle name="Normal 6 26 2" xfId="2391"/>
    <cellStyle name="Normal 6 26 2 2" xfId="4209"/>
    <cellStyle name="Normal 6 26 3" xfId="4208"/>
    <cellStyle name="Normal 6 27" xfId="2392"/>
    <cellStyle name="Normal 6 27 2" xfId="2393"/>
    <cellStyle name="Normal 6 27 2 2" xfId="4211"/>
    <cellStyle name="Normal 6 27 3" xfId="4210"/>
    <cellStyle name="Normal 6 28" xfId="2394"/>
    <cellStyle name="Normal 6 28 2" xfId="2395"/>
    <cellStyle name="Normal 6 28 2 2" xfId="4213"/>
    <cellStyle name="Normal 6 28 3" xfId="4212"/>
    <cellStyle name="Normal 6 29" xfId="2396"/>
    <cellStyle name="Normal 6 29 2" xfId="2397"/>
    <cellStyle name="Normal 6 29 2 2" xfId="4215"/>
    <cellStyle name="Normal 6 29 3" xfId="4214"/>
    <cellStyle name="Normal 6 3" xfId="2398"/>
    <cellStyle name="Normal 6 3 2" xfId="2399"/>
    <cellStyle name="Normal 6 3 2 2" xfId="4217"/>
    <cellStyle name="Normal 6 3 3" xfId="4216"/>
    <cellStyle name="Normal 6 30" xfId="2400"/>
    <cellStyle name="Normal 6 30 2" xfId="2401"/>
    <cellStyle name="Normal 6 30 2 2" xfId="4219"/>
    <cellStyle name="Normal 6 30 3" xfId="4218"/>
    <cellStyle name="Normal 6 31" xfId="2402"/>
    <cellStyle name="Normal 6 31 2" xfId="2403"/>
    <cellStyle name="Normal 6 31 2 2" xfId="4221"/>
    <cellStyle name="Normal 6 31 3" xfId="4220"/>
    <cellStyle name="Normal 6 32" xfId="2404"/>
    <cellStyle name="Normal 6 32 2" xfId="2405"/>
    <cellStyle name="Normal 6 32 2 2" xfId="4223"/>
    <cellStyle name="Normal 6 32 3" xfId="4222"/>
    <cellStyle name="Normal 6 33" xfId="2406"/>
    <cellStyle name="Normal 6 33 2" xfId="2407"/>
    <cellStyle name="Normal 6 33 2 2" xfId="4225"/>
    <cellStyle name="Normal 6 33 3" xfId="4224"/>
    <cellStyle name="Normal 6 34" xfId="2408"/>
    <cellStyle name="Normal 6 34 2" xfId="2409"/>
    <cellStyle name="Normal 6 34 2 2" xfId="4227"/>
    <cellStyle name="Normal 6 34 3" xfId="4226"/>
    <cellStyle name="Normal 6 35" xfId="2410"/>
    <cellStyle name="Normal 6 35 2" xfId="2411"/>
    <cellStyle name="Normal 6 35 2 2" xfId="4229"/>
    <cellStyle name="Normal 6 35 3" xfId="4228"/>
    <cellStyle name="Normal 6 36" xfId="2412"/>
    <cellStyle name="Normal 6 36 2" xfId="2413"/>
    <cellStyle name="Normal 6 36 2 2" xfId="4231"/>
    <cellStyle name="Normal 6 36 3" xfId="4230"/>
    <cellStyle name="Normal 6 37" xfId="2414"/>
    <cellStyle name="Normal 6 37 2" xfId="2415"/>
    <cellStyle name="Normal 6 37 2 2" xfId="4233"/>
    <cellStyle name="Normal 6 37 3" xfId="4232"/>
    <cellStyle name="Normal 6 38" xfId="2416"/>
    <cellStyle name="Normal 6 38 2" xfId="2417"/>
    <cellStyle name="Normal 6 38 2 2" xfId="4235"/>
    <cellStyle name="Normal 6 38 3" xfId="4234"/>
    <cellStyle name="Normal 6 39" xfId="2418"/>
    <cellStyle name="Normal 6 39 2" xfId="2419"/>
    <cellStyle name="Normal 6 39 2 2" xfId="4237"/>
    <cellStyle name="Normal 6 39 3" xfId="4236"/>
    <cellStyle name="Normal 6 4" xfId="2420"/>
    <cellStyle name="Normal 6 4 2" xfId="2421"/>
    <cellStyle name="Normal 6 4 2 2" xfId="4239"/>
    <cellStyle name="Normal 6 4 3" xfId="4238"/>
    <cellStyle name="Normal 6 40" xfId="2422"/>
    <cellStyle name="Normal 6 40 2" xfId="2423"/>
    <cellStyle name="Normal 6 40 2 2" xfId="4241"/>
    <cellStyle name="Normal 6 40 3" xfId="4240"/>
    <cellStyle name="Normal 6 41" xfId="2424"/>
    <cellStyle name="Normal 6 41 2" xfId="2425"/>
    <cellStyle name="Normal 6 41 2 2" xfId="4243"/>
    <cellStyle name="Normal 6 41 3" xfId="4242"/>
    <cellStyle name="Normal 6 42" xfId="2426"/>
    <cellStyle name="Normal 6 42 2" xfId="2427"/>
    <cellStyle name="Normal 6 42 2 2" xfId="4245"/>
    <cellStyle name="Normal 6 42 3" xfId="4244"/>
    <cellStyle name="Normal 6 43" xfId="2428"/>
    <cellStyle name="Normal 6 43 2" xfId="2429"/>
    <cellStyle name="Normal 6 43 2 2" xfId="4247"/>
    <cellStyle name="Normal 6 43 3" xfId="4246"/>
    <cellStyle name="Normal 6 44" xfId="2430"/>
    <cellStyle name="Normal 6 44 2" xfId="2431"/>
    <cellStyle name="Normal 6 44 2 2" xfId="4249"/>
    <cellStyle name="Normal 6 44 3" xfId="4248"/>
    <cellStyle name="Normal 6 45" xfId="2432"/>
    <cellStyle name="Normal 6 45 2" xfId="2433"/>
    <cellStyle name="Normal 6 45 2 2" xfId="4251"/>
    <cellStyle name="Normal 6 45 3" xfId="4250"/>
    <cellStyle name="Normal 6 46" xfId="2434"/>
    <cellStyle name="Normal 6 46 2" xfId="2435"/>
    <cellStyle name="Normal 6 46 2 2" xfId="4253"/>
    <cellStyle name="Normal 6 46 3" xfId="4252"/>
    <cellStyle name="Normal 6 47" xfId="2436"/>
    <cellStyle name="Normal 6 47 2" xfId="2437"/>
    <cellStyle name="Normal 6 47 2 2" xfId="4255"/>
    <cellStyle name="Normal 6 47 3" xfId="4254"/>
    <cellStyle name="Normal 6 48" xfId="2438"/>
    <cellStyle name="Normal 6 48 2" xfId="2439"/>
    <cellStyle name="Normal 6 48 2 2" xfId="4257"/>
    <cellStyle name="Normal 6 48 3" xfId="4256"/>
    <cellStyle name="Normal 6 49" xfId="2440"/>
    <cellStyle name="Normal 6 49 2" xfId="2441"/>
    <cellStyle name="Normal 6 49 2 2" xfId="4259"/>
    <cellStyle name="Normal 6 49 3" xfId="4258"/>
    <cellStyle name="Normal 6 5" xfId="2442"/>
    <cellStyle name="Normal 6 5 2" xfId="2443"/>
    <cellStyle name="Normal 6 5 2 2" xfId="4261"/>
    <cellStyle name="Normal 6 5 3" xfId="4260"/>
    <cellStyle name="Normal 6 50" xfId="2444"/>
    <cellStyle name="Normal 6 50 2" xfId="2445"/>
    <cellStyle name="Normal 6 50 2 2" xfId="4263"/>
    <cellStyle name="Normal 6 50 3" xfId="4262"/>
    <cellStyle name="Normal 6 51" xfId="2446"/>
    <cellStyle name="Normal 6 51 2" xfId="2447"/>
    <cellStyle name="Normal 6 51 2 2" xfId="4265"/>
    <cellStyle name="Normal 6 51 3" xfId="4264"/>
    <cellStyle name="Normal 6 52" xfId="2448"/>
    <cellStyle name="Normal 6 52 2" xfId="2449"/>
    <cellStyle name="Normal 6 52 2 2" xfId="4267"/>
    <cellStyle name="Normal 6 52 3" xfId="4266"/>
    <cellStyle name="Normal 6 53" xfId="2450"/>
    <cellStyle name="Normal 6 53 2" xfId="2451"/>
    <cellStyle name="Normal 6 53 2 2" xfId="4269"/>
    <cellStyle name="Normal 6 53 3" xfId="4268"/>
    <cellStyle name="Normal 6 54" xfId="2452"/>
    <cellStyle name="Normal 6 54 2" xfId="2453"/>
    <cellStyle name="Normal 6 54 2 2" xfId="4271"/>
    <cellStyle name="Normal 6 54 3" xfId="4270"/>
    <cellStyle name="Normal 6 55" xfId="2454"/>
    <cellStyle name="Normal 6 55 2" xfId="2455"/>
    <cellStyle name="Normal 6 55 2 2" xfId="4273"/>
    <cellStyle name="Normal 6 55 3" xfId="4272"/>
    <cellStyle name="Normal 6 56" xfId="2456"/>
    <cellStyle name="Normal 6 56 2" xfId="2457"/>
    <cellStyle name="Normal 6 56 2 2" xfId="4275"/>
    <cellStyle name="Normal 6 56 3" xfId="4274"/>
    <cellStyle name="Normal 6 57" xfId="2458"/>
    <cellStyle name="Normal 6 57 2" xfId="2459"/>
    <cellStyle name="Normal 6 57 2 2" xfId="4277"/>
    <cellStyle name="Normal 6 57 3" xfId="4276"/>
    <cellStyle name="Normal 6 58" xfId="2460"/>
    <cellStyle name="Normal 6 58 2" xfId="2461"/>
    <cellStyle name="Normal 6 58 2 2" xfId="4279"/>
    <cellStyle name="Normal 6 58 3" xfId="4278"/>
    <cellStyle name="Normal 6 59" xfId="2462"/>
    <cellStyle name="Normal 6 59 2" xfId="2463"/>
    <cellStyle name="Normal 6 59 2 2" xfId="4281"/>
    <cellStyle name="Normal 6 59 3" xfId="4280"/>
    <cellStyle name="Normal 6 6" xfId="2464"/>
    <cellStyle name="Normal 6 6 2" xfId="2465"/>
    <cellStyle name="Normal 6 6 2 2" xfId="4283"/>
    <cellStyle name="Normal 6 6 3" xfId="4282"/>
    <cellStyle name="Normal 6 60" xfId="2466"/>
    <cellStyle name="Normal 6 60 2" xfId="2467"/>
    <cellStyle name="Normal 6 60 2 2" xfId="4285"/>
    <cellStyle name="Normal 6 60 3" xfId="4284"/>
    <cellStyle name="Normal 6 61" xfId="2468"/>
    <cellStyle name="Normal 6 61 2" xfId="2469"/>
    <cellStyle name="Normal 6 61 2 2" xfId="4287"/>
    <cellStyle name="Normal 6 61 3" xfId="4286"/>
    <cellStyle name="Normal 6 62" xfId="2470"/>
    <cellStyle name="Normal 6 62 2" xfId="2471"/>
    <cellStyle name="Normal 6 62 2 2" xfId="4289"/>
    <cellStyle name="Normal 6 62 3" xfId="4288"/>
    <cellStyle name="Normal 6 63" xfId="2472"/>
    <cellStyle name="Normal 6 63 2" xfId="2473"/>
    <cellStyle name="Normal 6 63 2 2" xfId="4291"/>
    <cellStyle name="Normal 6 63 3" xfId="4290"/>
    <cellStyle name="Normal 6 64" xfId="2474"/>
    <cellStyle name="Normal 6 64 2" xfId="2475"/>
    <cellStyle name="Normal 6 64 2 2" xfId="4293"/>
    <cellStyle name="Normal 6 64 3" xfId="4292"/>
    <cellStyle name="Normal 6 65" xfId="2476"/>
    <cellStyle name="Normal 6 65 2" xfId="2477"/>
    <cellStyle name="Normal 6 65 2 2" xfId="4295"/>
    <cellStyle name="Normal 6 65 3" xfId="4294"/>
    <cellStyle name="Normal 6 66" xfId="2478"/>
    <cellStyle name="Normal 6 66 2" xfId="2479"/>
    <cellStyle name="Normal 6 66 2 2" xfId="4297"/>
    <cellStyle name="Normal 6 66 3" xfId="4296"/>
    <cellStyle name="Normal 6 67" xfId="2480"/>
    <cellStyle name="Normal 6 67 2" xfId="2481"/>
    <cellStyle name="Normal 6 67 2 2" xfId="4299"/>
    <cellStyle name="Normal 6 67 3" xfId="4298"/>
    <cellStyle name="Normal 6 68" xfId="2482"/>
    <cellStyle name="Normal 6 68 2" xfId="2483"/>
    <cellStyle name="Normal 6 68 2 2" xfId="4301"/>
    <cellStyle name="Normal 6 68 3" xfId="4300"/>
    <cellStyle name="Normal 6 69" xfId="2484"/>
    <cellStyle name="Normal 6 69 2" xfId="2485"/>
    <cellStyle name="Normal 6 69 2 2" xfId="4303"/>
    <cellStyle name="Normal 6 69 3" xfId="4302"/>
    <cellStyle name="Normal 6 7" xfId="2486"/>
    <cellStyle name="Normal 6 7 2" xfId="2487"/>
    <cellStyle name="Normal 6 7 2 2" xfId="4305"/>
    <cellStyle name="Normal 6 7 3" xfId="4304"/>
    <cellStyle name="Normal 6 70" xfId="2488"/>
    <cellStyle name="Normal 6 70 2" xfId="2489"/>
    <cellStyle name="Normal 6 70 2 2" xfId="4307"/>
    <cellStyle name="Normal 6 70 3" xfId="4306"/>
    <cellStyle name="Normal 6 71" xfId="2490"/>
    <cellStyle name="Normal 6 71 2" xfId="2491"/>
    <cellStyle name="Normal 6 71 2 2" xfId="4309"/>
    <cellStyle name="Normal 6 71 3" xfId="4308"/>
    <cellStyle name="Normal 6 72" xfId="2492"/>
    <cellStyle name="Normal 6 72 2" xfId="2493"/>
    <cellStyle name="Normal 6 72 2 2" xfId="4311"/>
    <cellStyle name="Normal 6 72 3" xfId="4310"/>
    <cellStyle name="Normal 6 73" xfId="2494"/>
    <cellStyle name="Normal 6 73 2" xfId="2495"/>
    <cellStyle name="Normal 6 73 2 2" xfId="4313"/>
    <cellStyle name="Normal 6 73 3" xfId="4312"/>
    <cellStyle name="Normal 6 74" xfId="2496"/>
    <cellStyle name="Normal 6 74 2" xfId="2497"/>
    <cellStyle name="Normal 6 74 2 2" xfId="4315"/>
    <cellStyle name="Normal 6 74 3" xfId="4314"/>
    <cellStyle name="Normal 6 75" xfId="2498"/>
    <cellStyle name="Normal 6 75 2" xfId="2499"/>
    <cellStyle name="Normal 6 75 2 2" xfId="4317"/>
    <cellStyle name="Normal 6 75 3" xfId="4316"/>
    <cellStyle name="Normal 6 76" xfId="2500"/>
    <cellStyle name="Normal 6 76 2" xfId="2501"/>
    <cellStyle name="Normal 6 76 2 2" xfId="4319"/>
    <cellStyle name="Normal 6 76 3" xfId="4318"/>
    <cellStyle name="Normal 6 77" xfId="2502"/>
    <cellStyle name="Normal 6 77 2" xfId="2503"/>
    <cellStyle name="Normal 6 77 2 2" xfId="4321"/>
    <cellStyle name="Normal 6 77 3" xfId="4320"/>
    <cellStyle name="Normal 6 78" xfId="2504"/>
    <cellStyle name="Normal 6 78 2" xfId="2505"/>
    <cellStyle name="Normal 6 78 2 2" xfId="4323"/>
    <cellStyle name="Normal 6 78 3" xfId="4322"/>
    <cellStyle name="Normal 6 79" xfId="2506"/>
    <cellStyle name="Normal 6 79 2" xfId="2507"/>
    <cellStyle name="Normal 6 79 2 2" xfId="4325"/>
    <cellStyle name="Normal 6 79 3" xfId="4324"/>
    <cellStyle name="Normal 6 8" xfId="2508"/>
    <cellStyle name="Normal 6 8 2" xfId="2509"/>
    <cellStyle name="Normal 6 8 2 2" xfId="4327"/>
    <cellStyle name="Normal 6 8 3" xfId="4326"/>
    <cellStyle name="Normal 6 80" xfId="2510"/>
    <cellStyle name="Normal 6 80 2" xfId="2511"/>
    <cellStyle name="Normal 6 80 2 2" xfId="4329"/>
    <cellStyle name="Normal 6 80 3" xfId="4328"/>
    <cellStyle name="Normal 6 81" xfId="2512"/>
    <cellStyle name="Normal 6 81 2" xfId="2513"/>
    <cellStyle name="Normal 6 81 2 2" xfId="4331"/>
    <cellStyle name="Normal 6 81 3" xfId="4330"/>
    <cellStyle name="Normal 6 82" xfId="2514"/>
    <cellStyle name="Normal 6 82 2" xfId="2515"/>
    <cellStyle name="Normal 6 82 2 2" xfId="4333"/>
    <cellStyle name="Normal 6 82 3" xfId="4332"/>
    <cellStyle name="Normal 6 83" xfId="2516"/>
    <cellStyle name="Normal 6 83 2" xfId="2517"/>
    <cellStyle name="Normal 6 83 2 2" xfId="4335"/>
    <cellStyle name="Normal 6 83 3" xfId="4334"/>
    <cellStyle name="Normal 6 84" xfId="2518"/>
    <cellStyle name="Normal 6 84 2" xfId="2519"/>
    <cellStyle name="Normal 6 84 2 2" xfId="4337"/>
    <cellStyle name="Normal 6 84 3" xfId="4336"/>
    <cellStyle name="Normal 6 85" xfId="2520"/>
    <cellStyle name="Normal 6 85 2" xfId="2521"/>
    <cellStyle name="Normal 6 85 2 2" xfId="4339"/>
    <cellStyle name="Normal 6 85 3" xfId="4338"/>
    <cellStyle name="Normal 6 86" xfId="2522"/>
    <cellStyle name="Normal 6 86 2" xfId="2523"/>
    <cellStyle name="Normal 6 86 2 2" xfId="4341"/>
    <cellStyle name="Normal 6 86 3" xfId="4340"/>
    <cellStyle name="Normal 6 87" xfId="2524"/>
    <cellStyle name="Normal 6 87 2" xfId="2525"/>
    <cellStyle name="Normal 6 87 2 2" xfId="4343"/>
    <cellStyle name="Normal 6 87 3" xfId="4342"/>
    <cellStyle name="Normal 6 88" xfId="2526"/>
    <cellStyle name="Normal 6 88 2" xfId="2527"/>
    <cellStyle name="Normal 6 88 2 2" xfId="4345"/>
    <cellStyle name="Normal 6 88 3" xfId="4344"/>
    <cellStyle name="Normal 6 89" xfId="2528"/>
    <cellStyle name="Normal 6 89 2" xfId="2529"/>
    <cellStyle name="Normal 6 89 2 2" xfId="4347"/>
    <cellStyle name="Normal 6 89 3" xfId="4346"/>
    <cellStyle name="Normal 6 9" xfId="2530"/>
    <cellStyle name="Normal 6 9 2" xfId="2531"/>
    <cellStyle name="Normal 6 9 2 2" xfId="4349"/>
    <cellStyle name="Normal 6 9 3" xfId="4348"/>
    <cellStyle name="Normal 6 90" xfId="2532"/>
    <cellStyle name="Normal 6 90 2" xfId="2533"/>
    <cellStyle name="Normal 6 90 2 2" xfId="4351"/>
    <cellStyle name="Normal 6 90 3" xfId="4350"/>
    <cellStyle name="Normal 6 91" xfId="2534"/>
    <cellStyle name="Normal 6 91 2" xfId="2535"/>
    <cellStyle name="Normal 6 91 2 2" xfId="4353"/>
    <cellStyle name="Normal 6 91 3" xfId="4352"/>
    <cellStyle name="Normal 6 92" xfId="2536"/>
    <cellStyle name="Normal 6 92 2" xfId="2537"/>
    <cellStyle name="Normal 6 92 2 2" xfId="4355"/>
    <cellStyle name="Normal 6 92 3" xfId="4354"/>
    <cellStyle name="Normal 6 93" xfId="2538"/>
    <cellStyle name="Normal 6 93 2" xfId="2539"/>
    <cellStyle name="Normal 6 93 2 2" xfId="4357"/>
    <cellStyle name="Normal 6 93 3" xfId="4356"/>
    <cellStyle name="Normal 6 94" xfId="2540"/>
    <cellStyle name="Normal 6 94 2" xfId="2541"/>
    <cellStyle name="Normal 6 94 2 2" xfId="4359"/>
    <cellStyle name="Normal 6 94 3" xfId="4358"/>
    <cellStyle name="Normal 6 95" xfId="2542"/>
    <cellStyle name="Normal 6 95 2" xfId="2543"/>
    <cellStyle name="Normal 6 95 2 2" xfId="4361"/>
    <cellStyle name="Normal 6 95 3" xfId="4360"/>
    <cellStyle name="Normal 6 96" xfId="2544"/>
    <cellStyle name="Normal 6 96 2" xfId="2545"/>
    <cellStyle name="Normal 6 96 2 2" xfId="4363"/>
    <cellStyle name="Normal 6 96 3" xfId="4362"/>
    <cellStyle name="Normal 6 97" xfId="2546"/>
    <cellStyle name="Normal 6 97 2" xfId="2547"/>
    <cellStyle name="Normal 6 97 2 2" xfId="4365"/>
    <cellStyle name="Normal 6 97 3" xfId="4364"/>
    <cellStyle name="Normal 6 98" xfId="2548"/>
    <cellStyle name="Normal 6 98 2" xfId="2549"/>
    <cellStyle name="Normal 6 98 2 2" xfId="4367"/>
    <cellStyle name="Normal 6 98 3" xfId="4366"/>
    <cellStyle name="Normal 6 99" xfId="2550"/>
    <cellStyle name="Normal 6 99 2" xfId="2551"/>
    <cellStyle name="Normal 6 99 2 2" xfId="4369"/>
    <cellStyle name="Normal 6 99 3" xfId="4368"/>
    <cellStyle name="Normal 60" xfId="2552"/>
    <cellStyle name="Normal 60 2" xfId="2553"/>
    <cellStyle name="Normal 60 2 2" xfId="4371"/>
    <cellStyle name="Normal 60 3" xfId="4370"/>
    <cellStyle name="Normal 61" xfId="2554"/>
    <cellStyle name="Normal 61 2" xfId="2555"/>
    <cellStyle name="Normal 61 2 2" xfId="4373"/>
    <cellStyle name="Normal 61 3" xfId="4372"/>
    <cellStyle name="Normal 62" xfId="2556"/>
    <cellStyle name="Normal 62 2" xfId="2557"/>
    <cellStyle name="Normal 62 2 2" xfId="4375"/>
    <cellStyle name="Normal 62 3" xfId="4374"/>
    <cellStyle name="Normal 63" xfId="2558"/>
    <cellStyle name="Normal 63 2" xfId="2559"/>
    <cellStyle name="Normal 63 2 2" xfId="4377"/>
    <cellStyle name="Normal 63 3" xfId="4376"/>
    <cellStyle name="Normal 64" xfId="2560"/>
    <cellStyle name="Normal 64 2" xfId="2561"/>
    <cellStyle name="Normal 64 2 2" xfId="4379"/>
    <cellStyle name="Normal 64 3" xfId="4378"/>
    <cellStyle name="Normal 65" xfId="2562"/>
    <cellStyle name="Normal 65 2" xfId="2563"/>
    <cellStyle name="Normal 65 2 2" xfId="4381"/>
    <cellStyle name="Normal 65 3" xfId="4380"/>
    <cellStyle name="Normal 66" xfId="2564"/>
    <cellStyle name="Normal 66 2" xfId="2565"/>
    <cellStyle name="Normal 66 2 2" xfId="4383"/>
    <cellStyle name="Normal 66 3" xfId="4382"/>
    <cellStyle name="Normal 67" xfId="2566"/>
    <cellStyle name="Normal 67 2" xfId="2567"/>
    <cellStyle name="Normal 67 2 2" xfId="2568"/>
    <cellStyle name="Normal 67 2 2 2" xfId="4386"/>
    <cellStyle name="Normal 67 2 3" xfId="4385"/>
    <cellStyle name="Normal 67 2_41" xfId="2569"/>
    <cellStyle name="Normal 67 3" xfId="2570"/>
    <cellStyle name="Normal 67 3 2" xfId="4387"/>
    <cellStyle name="Normal 67 4" xfId="4384"/>
    <cellStyle name="Normal 67_45_46" xfId="2571"/>
    <cellStyle name="Normal 68" xfId="2572"/>
    <cellStyle name="Normal 68 2" xfId="2573"/>
    <cellStyle name="Normal 68 2 2" xfId="2574"/>
    <cellStyle name="Normal 68 2 2 2" xfId="4390"/>
    <cellStyle name="Normal 68 2 3" xfId="4389"/>
    <cellStyle name="Normal 68 3" xfId="4388"/>
    <cellStyle name="Normal 69" xfId="2575"/>
    <cellStyle name="Normal 69 2" xfId="2576"/>
    <cellStyle name="Normal 69 2 2" xfId="4392"/>
    <cellStyle name="Normal 69 3" xfId="4391"/>
    <cellStyle name="Normal 7" xfId="2577"/>
    <cellStyle name="Normal 7 10" xfId="2578"/>
    <cellStyle name="Normal 7 10 2" xfId="2579"/>
    <cellStyle name="Normal 7 10 2 2" xfId="4395"/>
    <cellStyle name="Normal 7 10 3" xfId="4394"/>
    <cellStyle name="Normal 7 100" xfId="2580"/>
    <cellStyle name="Normal 7 100 2" xfId="2581"/>
    <cellStyle name="Normal 7 100 2 2" xfId="4397"/>
    <cellStyle name="Normal 7 100 3" xfId="4396"/>
    <cellStyle name="Normal 7 101" xfId="2582"/>
    <cellStyle name="Normal 7 101 2" xfId="2583"/>
    <cellStyle name="Normal 7 101 2 2" xfId="4399"/>
    <cellStyle name="Normal 7 101 3" xfId="4398"/>
    <cellStyle name="Normal 7 102" xfId="2584"/>
    <cellStyle name="Normal 7 102 2" xfId="2585"/>
    <cellStyle name="Normal 7 102 2 2" xfId="4401"/>
    <cellStyle name="Normal 7 102 3" xfId="4400"/>
    <cellStyle name="Normal 7 103" xfId="2586"/>
    <cellStyle name="Normal 7 103 2" xfId="2587"/>
    <cellStyle name="Normal 7 103 2 2" xfId="4403"/>
    <cellStyle name="Normal 7 103 3" xfId="4402"/>
    <cellStyle name="Normal 7 104" xfId="2588"/>
    <cellStyle name="Normal 7 104 2" xfId="2589"/>
    <cellStyle name="Normal 7 104 2 2" xfId="4405"/>
    <cellStyle name="Normal 7 104 3" xfId="4404"/>
    <cellStyle name="Normal 7 105" xfId="2590"/>
    <cellStyle name="Normal 7 105 2" xfId="2591"/>
    <cellStyle name="Normal 7 105 2 2" xfId="4407"/>
    <cellStyle name="Normal 7 105 3" xfId="4406"/>
    <cellStyle name="Normal 7 106" xfId="2592"/>
    <cellStyle name="Normal 7 106 2" xfId="2593"/>
    <cellStyle name="Normal 7 106 2 2" xfId="4409"/>
    <cellStyle name="Normal 7 106 3" xfId="4408"/>
    <cellStyle name="Normal 7 107" xfId="2594"/>
    <cellStyle name="Normal 7 107 2" xfId="2595"/>
    <cellStyle name="Normal 7 107 2 2" xfId="4411"/>
    <cellStyle name="Normal 7 107 3" xfId="4410"/>
    <cellStyle name="Normal 7 108" xfId="2596"/>
    <cellStyle name="Normal 7 108 2" xfId="2597"/>
    <cellStyle name="Normal 7 108 2 2" xfId="4413"/>
    <cellStyle name="Normal 7 108 3" xfId="4412"/>
    <cellStyle name="Normal 7 109" xfId="2598"/>
    <cellStyle name="Normal 7 109 2" xfId="2599"/>
    <cellStyle name="Normal 7 109 2 2" xfId="4415"/>
    <cellStyle name="Normal 7 109 3" xfId="4414"/>
    <cellStyle name="Normal 7 11" xfId="2600"/>
    <cellStyle name="Normal 7 11 2" xfId="2601"/>
    <cellStyle name="Normal 7 11 2 2" xfId="4417"/>
    <cellStyle name="Normal 7 11 3" xfId="4416"/>
    <cellStyle name="Normal 7 110" xfId="2602"/>
    <cellStyle name="Normal 7 110 2" xfId="2603"/>
    <cellStyle name="Normal 7 110 2 2" xfId="4419"/>
    <cellStyle name="Normal 7 110 3" xfId="4418"/>
    <cellStyle name="Normal 7 111" xfId="2604"/>
    <cellStyle name="Normal 7 111 2" xfId="2605"/>
    <cellStyle name="Normal 7 111 2 2" xfId="4421"/>
    <cellStyle name="Normal 7 111 3" xfId="4420"/>
    <cellStyle name="Normal 7 112" xfId="2606"/>
    <cellStyle name="Normal 7 112 2" xfId="2607"/>
    <cellStyle name="Normal 7 112 2 2" xfId="4423"/>
    <cellStyle name="Normal 7 112 3" xfId="4422"/>
    <cellStyle name="Normal 7 113" xfId="2608"/>
    <cellStyle name="Normal 7 113 2" xfId="2609"/>
    <cellStyle name="Normal 7 113 2 2" xfId="4425"/>
    <cellStyle name="Normal 7 113 3" xfId="4424"/>
    <cellStyle name="Normal 7 114" xfId="2610"/>
    <cellStyle name="Normal 7 114 2" xfId="4426"/>
    <cellStyle name="Normal 7 115" xfId="4393"/>
    <cellStyle name="Normal 7 12" xfId="2611"/>
    <cellStyle name="Normal 7 12 2" xfId="2612"/>
    <cellStyle name="Normal 7 12 2 2" xfId="4428"/>
    <cellStyle name="Normal 7 12 3" xfId="4427"/>
    <cellStyle name="Normal 7 13" xfId="2613"/>
    <cellStyle name="Normal 7 13 2" xfId="2614"/>
    <cellStyle name="Normal 7 13 2 2" xfId="4430"/>
    <cellStyle name="Normal 7 13 3" xfId="4429"/>
    <cellStyle name="Normal 7 14" xfId="2615"/>
    <cellStyle name="Normal 7 14 2" xfId="2616"/>
    <cellStyle name="Normal 7 14 2 2" xfId="4432"/>
    <cellStyle name="Normal 7 14 3" xfId="4431"/>
    <cellStyle name="Normal 7 15" xfId="2617"/>
    <cellStyle name="Normal 7 15 2" xfId="2618"/>
    <cellStyle name="Normal 7 15 2 2" xfId="4434"/>
    <cellStyle name="Normal 7 15 3" xfId="4433"/>
    <cellStyle name="Normal 7 16" xfId="2619"/>
    <cellStyle name="Normal 7 16 2" xfId="2620"/>
    <cellStyle name="Normal 7 16 2 2" xfId="4436"/>
    <cellStyle name="Normal 7 16 3" xfId="4435"/>
    <cellStyle name="Normal 7 17" xfId="2621"/>
    <cellStyle name="Normal 7 17 2" xfId="2622"/>
    <cellStyle name="Normal 7 17 2 2" xfId="4438"/>
    <cellStyle name="Normal 7 17 3" xfId="4437"/>
    <cellStyle name="Normal 7 18" xfId="2623"/>
    <cellStyle name="Normal 7 18 2" xfId="2624"/>
    <cellStyle name="Normal 7 18 2 2" xfId="4440"/>
    <cellStyle name="Normal 7 18 3" xfId="4439"/>
    <cellStyle name="Normal 7 19" xfId="2625"/>
    <cellStyle name="Normal 7 19 2" xfId="2626"/>
    <cellStyle name="Normal 7 19 2 2" xfId="4442"/>
    <cellStyle name="Normal 7 19 3" xfId="4441"/>
    <cellStyle name="Normal 7 2" xfId="2627"/>
    <cellStyle name="Normal 7 2 2" xfId="2628"/>
    <cellStyle name="Normal 7 2 2 2" xfId="4444"/>
    <cellStyle name="Normal 7 2 3" xfId="4443"/>
    <cellStyle name="Normal 7 20" xfId="2629"/>
    <cellStyle name="Normal 7 20 2" xfId="2630"/>
    <cellStyle name="Normal 7 20 2 2" xfId="4446"/>
    <cellStyle name="Normal 7 20 3" xfId="4445"/>
    <cellStyle name="Normal 7 21" xfId="2631"/>
    <cellStyle name="Normal 7 21 2" xfId="2632"/>
    <cellStyle name="Normal 7 21 2 2" xfId="4448"/>
    <cellStyle name="Normal 7 21 3" xfId="4447"/>
    <cellStyle name="Normal 7 22" xfId="2633"/>
    <cellStyle name="Normal 7 22 2" xfId="2634"/>
    <cellStyle name="Normal 7 22 2 2" xfId="4450"/>
    <cellStyle name="Normal 7 22 3" xfId="4449"/>
    <cellStyle name="Normal 7 23" xfId="2635"/>
    <cellStyle name="Normal 7 23 2" xfId="2636"/>
    <cellStyle name="Normal 7 23 2 2" xfId="4452"/>
    <cellStyle name="Normal 7 23 3" xfId="4451"/>
    <cellStyle name="Normal 7 24" xfId="2637"/>
    <cellStyle name="Normal 7 24 2" xfId="2638"/>
    <cellStyle name="Normal 7 24 2 2" xfId="4454"/>
    <cellStyle name="Normal 7 24 3" xfId="4453"/>
    <cellStyle name="Normal 7 25" xfId="2639"/>
    <cellStyle name="Normal 7 25 2" xfId="2640"/>
    <cellStyle name="Normal 7 25 2 2" xfId="4456"/>
    <cellStyle name="Normal 7 25 3" xfId="4455"/>
    <cellStyle name="Normal 7 26" xfId="2641"/>
    <cellStyle name="Normal 7 26 2" xfId="2642"/>
    <cellStyle name="Normal 7 26 2 2" xfId="4458"/>
    <cellStyle name="Normal 7 26 3" xfId="4457"/>
    <cellStyle name="Normal 7 27" xfId="2643"/>
    <cellStyle name="Normal 7 27 2" xfId="2644"/>
    <cellStyle name="Normal 7 27 2 2" xfId="4460"/>
    <cellStyle name="Normal 7 27 3" xfId="4459"/>
    <cellStyle name="Normal 7 28" xfId="2645"/>
    <cellStyle name="Normal 7 28 2" xfId="2646"/>
    <cellStyle name="Normal 7 28 2 2" xfId="4462"/>
    <cellStyle name="Normal 7 28 3" xfId="4461"/>
    <cellStyle name="Normal 7 29" xfId="2647"/>
    <cellStyle name="Normal 7 29 2" xfId="2648"/>
    <cellStyle name="Normal 7 29 2 2" xfId="4464"/>
    <cellStyle name="Normal 7 29 3" xfId="4463"/>
    <cellStyle name="Normal 7 3" xfId="2649"/>
    <cellStyle name="Normal 7 3 2" xfId="2650"/>
    <cellStyle name="Normal 7 3 2 2" xfId="4466"/>
    <cellStyle name="Normal 7 3 3" xfId="4465"/>
    <cellStyle name="Normal 7 30" xfId="2651"/>
    <cellStyle name="Normal 7 30 2" xfId="2652"/>
    <cellStyle name="Normal 7 30 2 2" xfId="4468"/>
    <cellStyle name="Normal 7 30 3" xfId="4467"/>
    <cellStyle name="Normal 7 31" xfId="2653"/>
    <cellStyle name="Normal 7 31 2" xfId="2654"/>
    <cellStyle name="Normal 7 31 2 2" xfId="4470"/>
    <cellStyle name="Normal 7 31 3" xfId="4469"/>
    <cellStyle name="Normal 7 32" xfId="2655"/>
    <cellStyle name="Normal 7 32 2" xfId="2656"/>
    <cellStyle name="Normal 7 32 2 2" xfId="4472"/>
    <cellStyle name="Normal 7 32 3" xfId="4471"/>
    <cellStyle name="Normal 7 33" xfId="2657"/>
    <cellStyle name="Normal 7 33 2" xfId="2658"/>
    <cellStyle name="Normal 7 33 2 2" xfId="4474"/>
    <cellStyle name="Normal 7 33 3" xfId="4473"/>
    <cellStyle name="Normal 7 34" xfId="2659"/>
    <cellStyle name="Normal 7 34 2" xfId="2660"/>
    <cellStyle name="Normal 7 34 2 2" xfId="4476"/>
    <cellStyle name="Normal 7 34 3" xfId="4475"/>
    <cellStyle name="Normal 7 35" xfId="2661"/>
    <cellStyle name="Normal 7 35 2" xfId="2662"/>
    <cellStyle name="Normal 7 35 2 2" xfId="4478"/>
    <cellStyle name="Normal 7 35 3" xfId="4477"/>
    <cellStyle name="Normal 7 36" xfId="2663"/>
    <cellStyle name="Normal 7 36 2" xfId="2664"/>
    <cellStyle name="Normal 7 36 2 2" xfId="4480"/>
    <cellStyle name="Normal 7 36 3" xfId="4479"/>
    <cellStyle name="Normal 7 37" xfId="2665"/>
    <cellStyle name="Normal 7 37 2" xfId="2666"/>
    <cellStyle name="Normal 7 37 2 2" xfId="4482"/>
    <cellStyle name="Normal 7 37 3" xfId="4481"/>
    <cellStyle name="Normal 7 38" xfId="2667"/>
    <cellStyle name="Normal 7 38 2" xfId="2668"/>
    <cellStyle name="Normal 7 38 2 2" xfId="4484"/>
    <cellStyle name="Normal 7 38 3" xfId="4483"/>
    <cellStyle name="Normal 7 39" xfId="2669"/>
    <cellStyle name="Normal 7 39 2" xfId="2670"/>
    <cellStyle name="Normal 7 39 2 2" xfId="4486"/>
    <cellStyle name="Normal 7 39 3" xfId="4485"/>
    <cellStyle name="Normal 7 4" xfId="2671"/>
    <cellStyle name="Normal 7 4 2" xfId="2672"/>
    <cellStyle name="Normal 7 4 2 2" xfId="4488"/>
    <cellStyle name="Normal 7 4 3" xfId="4487"/>
    <cellStyle name="Normal 7 40" xfId="2673"/>
    <cellStyle name="Normal 7 40 2" xfId="2674"/>
    <cellStyle name="Normal 7 40 2 2" xfId="4490"/>
    <cellStyle name="Normal 7 40 3" xfId="4489"/>
    <cellStyle name="Normal 7 41" xfId="2675"/>
    <cellStyle name="Normal 7 41 2" xfId="2676"/>
    <cellStyle name="Normal 7 41 2 2" xfId="4492"/>
    <cellStyle name="Normal 7 41 3" xfId="4491"/>
    <cellStyle name="Normal 7 42" xfId="2677"/>
    <cellStyle name="Normal 7 42 2" xfId="2678"/>
    <cellStyle name="Normal 7 42 2 2" xfId="4494"/>
    <cellStyle name="Normal 7 42 3" xfId="4493"/>
    <cellStyle name="Normal 7 43" xfId="2679"/>
    <cellStyle name="Normal 7 43 2" xfId="2680"/>
    <cellStyle name="Normal 7 43 2 2" xfId="4496"/>
    <cellStyle name="Normal 7 43 3" xfId="4495"/>
    <cellStyle name="Normal 7 44" xfId="2681"/>
    <cellStyle name="Normal 7 44 2" xfId="2682"/>
    <cellStyle name="Normal 7 44 2 2" xfId="4498"/>
    <cellStyle name="Normal 7 44 3" xfId="4497"/>
    <cellStyle name="Normal 7 45" xfId="2683"/>
    <cellStyle name="Normal 7 45 2" xfId="2684"/>
    <cellStyle name="Normal 7 45 2 2" xfId="4500"/>
    <cellStyle name="Normal 7 45 3" xfId="4499"/>
    <cellStyle name="Normal 7 46" xfId="2685"/>
    <cellStyle name="Normal 7 46 2" xfId="2686"/>
    <cellStyle name="Normal 7 46 2 2" xfId="4502"/>
    <cellStyle name="Normal 7 46 3" xfId="4501"/>
    <cellStyle name="Normal 7 47" xfId="2687"/>
    <cellStyle name="Normal 7 47 2" xfId="2688"/>
    <cellStyle name="Normal 7 47 2 2" xfId="4504"/>
    <cellStyle name="Normal 7 47 3" xfId="4503"/>
    <cellStyle name="Normal 7 48" xfId="2689"/>
    <cellStyle name="Normal 7 48 2" xfId="2690"/>
    <cellStyle name="Normal 7 48 2 2" xfId="4506"/>
    <cellStyle name="Normal 7 48 3" xfId="4505"/>
    <cellStyle name="Normal 7 49" xfId="2691"/>
    <cellStyle name="Normal 7 49 2" xfId="2692"/>
    <cellStyle name="Normal 7 49 2 2" xfId="4508"/>
    <cellStyle name="Normal 7 49 3" xfId="4507"/>
    <cellStyle name="Normal 7 5" xfId="2693"/>
    <cellStyle name="Normal 7 5 2" xfId="2694"/>
    <cellStyle name="Normal 7 5 2 2" xfId="4510"/>
    <cellStyle name="Normal 7 5 3" xfId="4509"/>
    <cellStyle name="Normal 7 50" xfId="2695"/>
    <cellStyle name="Normal 7 50 2" xfId="2696"/>
    <cellStyle name="Normal 7 50 2 2" xfId="4512"/>
    <cellStyle name="Normal 7 50 3" xfId="4511"/>
    <cellStyle name="Normal 7 51" xfId="2697"/>
    <cellStyle name="Normal 7 51 2" xfId="2698"/>
    <cellStyle name="Normal 7 51 2 2" xfId="4514"/>
    <cellStyle name="Normal 7 51 3" xfId="4513"/>
    <cellStyle name="Normal 7 52" xfId="2699"/>
    <cellStyle name="Normal 7 52 2" xfId="2700"/>
    <cellStyle name="Normal 7 52 2 2" xfId="4516"/>
    <cellStyle name="Normal 7 52 3" xfId="4515"/>
    <cellStyle name="Normal 7 53" xfId="2701"/>
    <cellStyle name="Normal 7 53 2" xfId="2702"/>
    <cellStyle name="Normal 7 53 2 2" xfId="4518"/>
    <cellStyle name="Normal 7 53 3" xfId="4517"/>
    <cellStyle name="Normal 7 54" xfId="2703"/>
    <cellStyle name="Normal 7 54 2" xfId="2704"/>
    <cellStyle name="Normal 7 54 2 2" xfId="4520"/>
    <cellStyle name="Normal 7 54 3" xfId="4519"/>
    <cellStyle name="Normal 7 55" xfId="2705"/>
    <cellStyle name="Normal 7 55 2" xfId="2706"/>
    <cellStyle name="Normal 7 55 2 2" xfId="4522"/>
    <cellStyle name="Normal 7 55 3" xfId="4521"/>
    <cellStyle name="Normal 7 56" xfId="2707"/>
    <cellStyle name="Normal 7 56 2" xfId="2708"/>
    <cellStyle name="Normal 7 56 2 2" xfId="4524"/>
    <cellStyle name="Normal 7 56 3" xfId="4523"/>
    <cellStyle name="Normal 7 57" xfId="2709"/>
    <cellStyle name="Normal 7 57 2" xfId="2710"/>
    <cellStyle name="Normal 7 57 2 2" xfId="4526"/>
    <cellStyle name="Normal 7 57 3" xfId="4525"/>
    <cellStyle name="Normal 7 58" xfId="2711"/>
    <cellStyle name="Normal 7 58 2" xfId="2712"/>
    <cellStyle name="Normal 7 58 2 2" xfId="4528"/>
    <cellStyle name="Normal 7 58 3" xfId="4527"/>
    <cellStyle name="Normal 7 59" xfId="2713"/>
    <cellStyle name="Normal 7 59 2" xfId="2714"/>
    <cellStyle name="Normal 7 59 2 2" xfId="4530"/>
    <cellStyle name="Normal 7 59 3" xfId="4529"/>
    <cellStyle name="Normal 7 6" xfId="2715"/>
    <cellStyle name="Normal 7 6 2" xfId="2716"/>
    <cellStyle name="Normal 7 6 2 2" xfId="4532"/>
    <cellStyle name="Normal 7 6 3" xfId="4531"/>
    <cellStyle name="Normal 7 60" xfId="2717"/>
    <cellStyle name="Normal 7 60 2" xfId="2718"/>
    <cellStyle name="Normal 7 60 2 2" xfId="4534"/>
    <cellStyle name="Normal 7 60 3" xfId="4533"/>
    <cellStyle name="Normal 7 61" xfId="2719"/>
    <cellStyle name="Normal 7 61 2" xfId="2720"/>
    <cellStyle name="Normal 7 61 2 2" xfId="4536"/>
    <cellStyle name="Normal 7 61 3" xfId="4535"/>
    <cellStyle name="Normal 7 62" xfId="2721"/>
    <cellStyle name="Normal 7 62 2" xfId="2722"/>
    <cellStyle name="Normal 7 62 2 2" xfId="4538"/>
    <cellStyle name="Normal 7 62 3" xfId="4537"/>
    <cellStyle name="Normal 7 63" xfId="2723"/>
    <cellStyle name="Normal 7 63 2" xfId="2724"/>
    <cellStyle name="Normal 7 63 2 2" xfId="4540"/>
    <cellStyle name="Normal 7 63 3" xfId="4539"/>
    <cellStyle name="Normal 7 64" xfId="2725"/>
    <cellStyle name="Normal 7 64 2" xfId="2726"/>
    <cellStyle name="Normal 7 64 2 2" xfId="4542"/>
    <cellStyle name="Normal 7 64 3" xfId="4541"/>
    <cellStyle name="Normal 7 65" xfId="2727"/>
    <cellStyle name="Normal 7 65 2" xfId="2728"/>
    <cellStyle name="Normal 7 65 2 2" xfId="4544"/>
    <cellStyle name="Normal 7 65 3" xfId="4543"/>
    <cellStyle name="Normal 7 66" xfId="2729"/>
    <cellStyle name="Normal 7 66 2" xfId="2730"/>
    <cellStyle name="Normal 7 66 2 2" xfId="4546"/>
    <cellStyle name="Normal 7 66 3" xfId="4545"/>
    <cellStyle name="Normal 7 67" xfId="2731"/>
    <cellStyle name="Normal 7 67 2" xfId="2732"/>
    <cellStyle name="Normal 7 67 2 2" xfId="4548"/>
    <cellStyle name="Normal 7 67 3" xfId="4547"/>
    <cellStyle name="Normal 7 68" xfId="2733"/>
    <cellStyle name="Normal 7 68 2" xfId="2734"/>
    <cellStyle name="Normal 7 68 2 2" xfId="4550"/>
    <cellStyle name="Normal 7 68 3" xfId="4549"/>
    <cellStyle name="Normal 7 69" xfId="2735"/>
    <cellStyle name="Normal 7 69 2" xfId="2736"/>
    <cellStyle name="Normal 7 69 2 2" xfId="4552"/>
    <cellStyle name="Normal 7 69 3" xfId="4551"/>
    <cellStyle name="Normal 7 7" xfId="2737"/>
    <cellStyle name="Normal 7 7 2" xfId="2738"/>
    <cellStyle name="Normal 7 7 2 2" xfId="4554"/>
    <cellStyle name="Normal 7 7 3" xfId="4553"/>
    <cellStyle name="Normal 7 70" xfId="2739"/>
    <cellStyle name="Normal 7 70 2" xfId="2740"/>
    <cellStyle name="Normal 7 70 2 2" xfId="4556"/>
    <cellStyle name="Normal 7 70 3" xfId="4555"/>
    <cellStyle name="Normal 7 71" xfId="2741"/>
    <cellStyle name="Normal 7 71 2" xfId="2742"/>
    <cellStyle name="Normal 7 71 2 2" xfId="4558"/>
    <cellStyle name="Normal 7 71 3" xfId="4557"/>
    <cellStyle name="Normal 7 72" xfId="2743"/>
    <cellStyle name="Normal 7 72 2" xfId="2744"/>
    <cellStyle name="Normal 7 72 2 2" xfId="4560"/>
    <cellStyle name="Normal 7 72 3" xfId="4559"/>
    <cellStyle name="Normal 7 73" xfId="2745"/>
    <cellStyle name="Normal 7 73 2" xfId="2746"/>
    <cellStyle name="Normal 7 73 2 2" xfId="4562"/>
    <cellStyle name="Normal 7 73 3" xfId="4561"/>
    <cellStyle name="Normal 7 74" xfId="2747"/>
    <cellStyle name="Normal 7 74 2" xfId="2748"/>
    <cellStyle name="Normal 7 74 2 2" xfId="4564"/>
    <cellStyle name="Normal 7 74 3" xfId="4563"/>
    <cellStyle name="Normal 7 75" xfId="2749"/>
    <cellStyle name="Normal 7 75 2" xfId="2750"/>
    <cellStyle name="Normal 7 75 2 2" xfId="4566"/>
    <cellStyle name="Normal 7 75 3" xfId="4565"/>
    <cellStyle name="Normal 7 76" xfId="2751"/>
    <cellStyle name="Normal 7 76 2" xfId="2752"/>
    <cellStyle name="Normal 7 76 2 2" xfId="4568"/>
    <cellStyle name="Normal 7 76 3" xfId="4567"/>
    <cellStyle name="Normal 7 77" xfId="2753"/>
    <cellStyle name="Normal 7 77 2" xfId="2754"/>
    <cellStyle name="Normal 7 77 2 2" xfId="4570"/>
    <cellStyle name="Normal 7 77 3" xfId="4569"/>
    <cellStyle name="Normal 7 78" xfId="2755"/>
    <cellStyle name="Normal 7 78 2" xfId="2756"/>
    <cellStyle name="Normal 7 78 2 2" xfId="4572"/>
    <cellStyle name="Normal 7 78 3" xfId="4571"/>
    <cellStyle name="Normal 7 79" xfId="2757"/>
    <cellStyle name="Normal 7 79 2" xfId="2758"/>
    <cellStyle name="Normal 7 79 2 2" xfId="4574"/>
    <cellStyle name="Normal 7 79 3" xfId="4573"/>
    <cellStyle name="Normal 7 8" xfId="2759"/>
    <cellStyle name="Normal 7 8 2" xfId="2760"/>
    <cellStyle name="Normal 7 8 2 2" xfId="4576"/>
    <cellStyle name="Normal 7 8 3" xfId="4575"/>
    <cellStyle name="Normal 7 80" xfId="2761"/>
    <cellStyle name="Normal 7 80 2" xfId="2762"/>
    <cellStyle name="Normal 7 80 2 2" xfId="4578"/>
    <cellStyle name="Normal 7 80 3" xfId="4577"/>
    <cellStyle name="Normal 7 81" xfId="2763"/>
    <cellStyle name="Normal 7 81 2" xfId="2764"/>
    <cellStyle name="Normal 7 81 2 2" xfId="4580"/>
    <cellStyle name="Normal 7 81 3" xfId="4579"/>
    <cellStyle name="Normal 7 82" xfId="2765"/>
    <cellStyle name="Normal 7 82 2" xfId="2766"/>
    <cellStyle name="Normal 7 82 2 2" xfId="4582"/>
    <cellStyle name="Normal 7 82 3" xfId="4581"/>
    <cellStyle name="Normal 7 83" xfId="2767"/>
    <cellStyle name="Normal 7 83 2" xfId="2768"/>
    <cellStyle name="Normal 7 83 2 2" xfId="4584"/>
    <cellStyle name="Normal 7 83 3" xfId="4583"/>
    <cellStyle name="Normal 7 84" xfId="2769"/>
    <cellStyle name="Normal 7 84 2" xfId="2770"/>
    <cellStyle name="Normal 7 84 2 2" xfId="4586"/>
    <cellStyle name="Normal 7 84 3" xfId="4585"/>
    <cellStyle name="Normal 7 85" xfId="2771"/>
    <cellStyle name="Normal 7 85 2" xfId="2772"/>
    <cellStyle name="Normal 7 85 2 2" xfId="4588"/>
    <cellStyle name="Normal 7 85 3" xfId="4587"/>
    <cellStyle name="Normal 7 86" xfId="2773"/>
    <cellStyle name="Normal 7 86 2" xfId="2774"/>
    <cellStyle name="Normal 7 86 2 2" xfId="4590"/>
    <cellStyle name="Normal 7 86 3" xfId="4589"/>
    <cellStyle name="Normal 7 87" xfId="2775"/>
    <cellStyle name="Normal 7 87 2" xfId="2776"/>
    <cellStyle name="Normal 7 87 2 2" xfId="4592"/>
    <cellStyle name="Normal 7 87 3" xfId="4591"/>
    <cellStyle name="Normal 7 88" xfId="2777"/>
    <cellStyle name="Normal 7 88 2" xfId="2778"/>
    <cellStyle name="Normal 7 88 2 2" xfId="4594"/>
    <cellStyle name="Normal 7 88 3" xfId="4593"/>
    <cellStyle name="Normal 7 89" xfId="2779"/>
    <cellStyle name="Normal 7 89 2" xfId="2780"/>
    <cellStyle name="Normal 7 89 2 2" xfId="4596"/>
    <cellStyle name="Normal 7 89 3" xfId="4595"/>
    <cellStyle name="Normal 7 9" xfId="2781"/>
    <cellStyle name="Normal 7 9 2" xfId="2782"/>
    <cellStyle name="Normal 7 9 2 2" xfId="4598"/>
    <cellStyle name="Normal 7 9 3" xfId="4597"/>
    <cellStyle name="Normal 7 90" xfId="2783"/>
    <cellStyle name="Normal 7 90 2" xfId="2784"/>
    <cellStyle name="Normal 7 90 2 2" xfId="4600"/>
    <cellStyle name="Normal 7 90 3" xfId="4599"/>
    <cellStyle name="Normal 7 91" xfId="2785"/>
    <cellStyle name="Normal 7 91 2" xfId="2786"/>
    <cellStyle name="Normal 7 91 2 2" xfId="4602"/>
    <cellStyle name="Normal 7 91 3" xfId="4601"/>
    <cellStyle name="Normal 7 92" xfId="2787"/>
    <cellStyle name="Normal 7 92 2" xfId="2788"/>
    <cellStyle name="Normal 7 92 2 2" xfId="4604"/>
    <cellStyle name="Normal 7 92 3" xfId="4603"/>
    <cellStyle name="Normal 7 93" xfId="2789"/>
    <cellStyle name="Normal 7 93 2" xfId="2790"/>
    <cellStyle name="Normal 7 93 2 2" xfId="4606"/>
    <cellStyle name="Normal 7 93 3" xfId="4605"/>
    <cellStyle name="Normal 7 94" xfId="2791"/>
    <cellStyle name="Normal 7 94 2" xfId="2792"/>
    <cellStyle name="Normal 7 94 2 2" xfId="4608"/>
    <cellStyle name="Normal 7 94 3" xfId="4607"/>
    <cellStyle name="Normal 7 95" xfId="2793"/>
    <cellStyle name="Normal 7 95 2" xfId="2794"/>
    <cellStyle name="Normal 7 95 2 2" xfId="4610"/>
    <cellStyle name="Normal 7 95 3" xfId="4609"/>
    <cellStyle name="Normal 7 96" xfId="2795"/>
    <cellStyle name="Normal 7 96 2" xfId="2796"/>
    <cellStyle name="Normal 7 96 2 2" xfId="4612"/>
    <cellStyle name="Normal 7 96 3" xfId="4611"/>
    <cellStyle name="Normal 7 97" xfId="2797"/>
    <cellStyle name="Normal 7 97 2" xfId="2798"/>
    <cellStyle name="Normal 7 97 2 2" xfId="4614"/>
    <cellStyle name="Normal 7 97 3" xfId="4613"/>
    <cellStyle name="Normal 7 98" xfId="2799"/>
    <cellStyle name="Normal 7 98 2" xfId="2800"/>
    <cellStyle name="Normal 7 98 2 2" xfId="4616"/>
    <cellStyle name="Normal 7 98 3" xfId="4615"/>
    <cellStyle name="Normal 7 99" xfId="2801"/>
    <cellStyle name="Normal 7 99 2" xfId="2802"/>
    <cellStyle name="Normal 7 99 2 2" xfId="4618"/>
    <cellStyle name="Normal 7 99 3" xfId="4617"/>
    <cellStyle name="Normal 70" xfId="2803"/>
    <cellStyle name="Normal 70 2" xfId="2804"/>
    <cellStyle name="Normal 70 2 2" xfId="4620"/>
    <cellStyle name="Normal 70 3" xfId="4619"/>
    <cellStyle name="Normal 71" xfId="2805"/>
    <cellStyle name="Normal 71 2" xfId="2806"/>
    <cellStyle name="Normal 71 2 2" xfId="4622"/>
    <cellStyle name="Normal 71 3" xfId="4621"/>
    <cellStyle name="Normal 72" xfId="2807"/>
    <cellStyle name="Normal 72 2" xfId="2808"/>
    <cellStyle name="Normal 72 2 2" xfId="4624"/>
    <cellStyle name="Normal 72 3" xfId="4623"/>
    <cellStyle name="Normal 73" xfId="2809"/>
    <cellStyle name="Normal 73 2" xfId="2810"/>
    <cellStyle name="Normal 73 2 2" xfId="4626"/>
    <cellStyle name="Normal 73 3" xfId="4625"/>
    <cellStyle name="Normal 74" xfId="2811"/>
    <cellStyle name="Normal 74 2" xfId="2812"/>
    <cellStyle name="Normal 74 2 2" xfId="4628"/>
    <cellStyle name="Normal 74 3" xfId="4627"/>
    <cellStyle name="Normal 75" xfId="2813"/>
    <cellStyle name="Normal 75 2" xfId="2814"/>
    <cellStyle name="Normal 75 2 2" xfId="4630"/>
    <cellStyle name="Normal 75 3" xfId="4629"/>
    <cellStyle name="Normal 76" xfId="2815"/>
    <cellStyle name="Normal 76 2" xfId="2816"/>
    <cellStyle name="Normal 76 2 2" xfId="4632"/>
    <cellStyle name="Normal 76 3" xfId="4631"/>
    <cellStyle name="Normal 77" xfId="2817"/>
    <cellStyle name="Normal 77 2" xfId="2818"/>
    <cellStyle name="Normal 77 2 2" xfId="4634"/>
    <cellStyle name="Normal 77 3" xfId="4633"/>
    <cellStyle name="Normal 78" xfId="2819"/>
    <cellStyle name="Normal 78 2" xfId="2820"/>
    <cellStyle name="Normal 78 2 2" xfId="4636"/>
    <cellStyle name="Normal 78 3" xfId="4635"/>
    <cellStyle name="Normal 79" xfId="2821"/>
    <cellStyle name="Normal 79 2" xfId="2822"/>
    <cellStyle name="Normal 79 2 2" xfId="4638"/>
    <cellStyle name="Normal 79 3" xfId="4637"/>
    <cellStyle name="Normal 8" xfId="2823"/>
    <cellStyle name="Normal 8 10" xfId="2824"/>
    <cellStyle name="Normal 8 10 2" xfId="2825"/>
    <cellStyle name="Normal 8 10 2 2" xfId="4641"/>
    <cellStyle name="Normal 8 10 3" xfId="4640"/>
    <cellStyle name="Normal 8 100" xfId="2826"/>
    <cellStyle name="Normal 8 100 2" xfId="2827"/>
    <cellStyle name="Normal 8 100 2 2" xfId="4643"/>
    <cellStyle name="Normal 8 100 3" xfId="4642"/>
    <cellStyle name="Normal 8 101" xfId="2828"/>
    <cellStyle name="Normal 8 101 2" xfId="2829"/>
    <cellStyle name="Normal 8 101 2 2" xfId="4645"/>
    <cellStyle name="Normal 8 101 3" xfId="4644"/>
    <cellStyle name="Normal 8 102" xfId="2830"/>
    <cellStyle name="Normal 8 102 2" xfId="2831"/>
    <cellStyle name="Normal 8 102 2 2" xfId="4647"/>
    <cellStyle name="Normal 8 102 3" xfId="4646"/>
    <cellStyle name="Normal 8 103" xfId="2832"/>
    <cellStyle name="Normal 8 103 2" xfId="2833"/>
    <cellStyle name="Normal 8 103 2 2" xfId="4649"/>
    <cellStyle name="Normal 8 103 3" xfId="4648"/>
    <cellStyle name="Normal 8 104" xfId="2834"/>
    <cellStyle name="Normal 8 104 2" xfId="2835"/>
    <cellStyle name="Normal 8 104 2 2" xfId="4651"/>
    <cellStyle name="Normal 8 104 3" xfId="4650"/>
    <cellStyle name="Normal 8 105" xfId="2836"/>
    <cellStyle name="Normal 8 105 2" xfId="2837"/>
    <cellStyle name="Normal 8 105 2 2" xfId="4653"/>
    <cellStyle name="Normal 8 105 3" xfId="4652"/>
    <cellStyle name="Normal 8 106" xfId="2838"/>
    <cellStyle name="Normal 8 106 2" xfId="2839"/>
    <cellStyle name="Normal 8 106 2 2" xfId="4655"/>
    <cellStyle name="Normal 8 106 3" xfId="4654"/>
    <cellStyle name="Normal 8 107" xfId="2840"/>
    <cellStyle name="Normal 8 107 2" xfId="2841"/>
    <cellStyle name="Normal 8 107 2 2" xfId="4657"/>
    <cellStyle name="Normal 8 107 3" xfId="4656"/>
    <cellStyle name="Normal 8 108" xfId="2842"/>
    <cellStyle name="Normal 8 108 2" xfId="2843"/>
    <cellStyle name="Normal 8 108 2 2" xfId="4659"/>
    <cellStyle name="Normal 8 108 3" xfId="4658"/>
    <cellStyle name="Normal 8 109" xfId="2844"/>
    <cellStyle name="Normal 8 109 2" xfId="2845"/>
    <cellStyle name="Normal 8 109 2 2" xfId="4661"/>
    <cellStyle name="Normal 8 109 3" xfId="4660"/>
    <cellStyle name="Normal 8 11" xfId="2846"/>
    <cellStyle name="Normal 8 11 2" xfId="2847"/>
    <cellStyle name="Normal 8 11 2 2" xfId="4663"/>
    <cellStyle name="Normal 8 11 3" xfId="4662"/>
    <cellStyle name="Normal 8 110" xfId="2848"/>
    <cellStyle name="Normal 8 110 2" xfId="2849"/>
    <cellStyle name="Normal 8 110 2 2" xfId="4665"/>
    <cellStyle name="Normal 8 110 3" xfId="4664"/>
    <cellStyle name="Normal 8 111" xfId="2850"/>
    <cellStyle name="Normal 8 111 2" xfId="2851"/>
    <cellStyle name="Normal 8 111 2 2" xfId="4667"/>
    <cellStyle name="Normal 8 111 3" xfId="4666"/>
    <cellStyle name="Normal 8 112" xfId="2852"/>
    <cellStyle name="Normal 8 112 2" xfId="2853"/>
    <cellStyle name="Normal 8 112 2 2" xfId="4669"/>
    <cellStyle name="Normal 8 112 3" xfId="4668"/>
    <cellStyle name="Normal 8 113" xfId="2854"/>
    <cellStyle name="Normal 8 113 2" xfId="2855"/>
    <cellStyle name="Normal 8 113 2 2" xfId="4671"/>
    <cellStyle name="Normal 8 113 3" xfId="4670"/>
    <cellStyle name="Normal 8 114" xfId="2856"/>
    <cellStyle name="Normal 8 114 2" xfId="4672"/>
    <cellStyle name="Normal 8 115" xfId="4639"/>
    <cellStyle name="Normal 8 12" xfId="2857"/>
    <cellStyle name="Normal 8 12 2" xfId="2858"/>
    <cellStyle name="Normal 8 12 2 2" xfId="4674"/>
    <cellStyle name="Normal 8 12 3" xfId="4673"/>
    <cellStyle name="Normal 8 13" xfId="2859"/>
    <cellStyle name="Normal 8 13 2" xfId="2860"/>
    <cellStyle name="Normal 8 13 2 2" xfId="4676"/>
    <cellStyle name="Normal 8 13 3" xfId="4675"/>
    <cellStyle name="Normal 8 14" xfId="2861"/>
    <cellStyle name="Normal 8 14 2" xfId="2862"/>
    <cellStyle name="Normal 8 14 2 2" xfId="4678"/>
    <cellStyle name="Normal 8 14 3" xfId="4677"/>
    <cellStyle name="Normal 8 15" xfId="2863"/>
    <cellStyle name="Normal 8 15 2" xfId="2864"/>
    <cellStyle name="Normal 8 15 2 2" xfId="4680"/>
    <cellStyle name="Normal 8 15 3" xfId="4679"/>
    <cellStyle name="Normal 8 16" xfId="2865"/>
    <cellStyle name="Normal 8 16 2" xfId="2866"/>
    <cellStyle name="Normal 8 16 2 2" xfId="4682"/>
    <cellStyle name="Normal 8 16 3" xfId="4681"/>
    <cellStyle name="Normal 8 17" xfId="2867"/>
    <cellStyle name="Normal 8 17 2" xfId="2868"/>
    <cellStyle name="Normal 8 17 2 2" xfId="4684"/>
    <cellStyle name="Normal 8 17 3" xfId="4683"/>
    <cellStyle name="Normal 8 18" xfId="2869"/>
    <cellStyle name="Normal 8 18 2" xfId="2870"/>
    <cellStyle name="Normal 8 18 2 2" xfId="4686"/>
    <cellStyle name="Normal 8 18 3" xfId="4685"/>
    <cellStyle name="Normal 8 19" xfId="2871"/>
    <cellStyle name="Normal 8 19 2" xfId="2872"/>
    <cellStyle name="Normal 8 19 2 2" xfId="4688"/>
    <cellStyle name="Normal 8 19 3" xfId="4687"/>
    <cellStyle name="Normal 8 2" xfId="2873"/>
    <cellStyle name="Normal 8 2 2" xfId="2874"/>
    <cellStyle name="Normal 8 2 2 2" xfId="4690"/>
    <cellStyle name="Normal 8 2 3" xfId="4689"/>
    <cellStyle name="Normal 8 20" xfId="2875"/>
    <cellStyle name="Normal 8 20 2" xfId="2876"/>
    <cellStyle name="Normal 8 20 2 2" xfId="4692"/>
    <cellStyle name="Normal 8 20 3" xfId="4691"/>
    <cellStyle name="Normal 8 21" xfId="2877"/>
    <cellStyle name="Normal 8 21 2" xfId="2878"/>
    <cellStyle name="Normal 8 21 2 2" xfId="4694"/>
    <cellStyle name="Normal 8 21 3" xfId="4693"/>
    <cellStyle name="Normal 8 22" xfId="2879"/>
    <cellStyle name="Normal 8 22 2" xfId="2880"/>
    <cellStyle name="Normal 8 22 2 2" xfId="4696"/>
    <cellStyle name="Normal 8 22 3" xfId="4695"/>
    <cellStyle name="Normal 8 23" xfId="2881"/>
    <cellStyle name="Normal 8 23 2" xfId="2882"/>
    <cellStyle name="Normal 8 23 2 2" xfId="4698"/>
    <cellStyle name="Normal 8 23 3" xfId="4697"/>
    <cellStyle name="Normal 8 24" xfId="2883"/>
    <cellStyle name="Normal 8 24 2" xfId="2884"/>
    <cellStyle name="Normal 8 24 2 2" xfId="4700"/>
    <cellStyle name="Normal 8 24 3" xfId="4699"/>
    <cellStyle name="Normal 8 25" xfId="2885"/>
    <cellStyle name="Normal 8 25 2" xfId="2886"/>
    <cellStyle name="Normal 8 25 2 2" xfId="4702"/>
    <cellStyle name="Normal 8 25 3" xfId="4701"/>
    <cellStyle name="Normal 8 26" xfId="2887"/>
    <cellStyle name="Normal 8 26 2" xfId="2888"/>
    <cellStyle name="Normal 8 26 2 2" xfId="4704"/>
    <cellStyle name="Normal 8 26 3" xfId="4703"/>
    <cellStyle name="Normal 8 27" xfId="2889"/>
    <cellStyle name="Normal 8 27 2" xfId="2890"/>
    <cellStyle name="Normal 8 27 2 2" xfId="4706"/>
    <cellStyle name="Normal 8 27 3" xfId="4705"/>
    <cellStyle name="Normal 8 28" xfId="2891"/>
    <cellStyle name="Normal 8 28 2" xfId="2892"/>
    <cellStyle name="Normal 8 28 2 2" xfId="4708"/>
    <cellStyle name="Normal 8 28 3" xfId="4707"/>
    <cellStyle name="Normal 8 29" xfId="2893"/>
    <cellStyle name="Normal 8 29 2" xfId="2894"/>
    <cellStyle name="Normal 8 29 2 2" xfId="4710"/>
    <cellStyle name="Normal 8 29 3" xfId="4709"/>
    <cellStyle name="Normal 8 3" xfId="2895"/>
    <cellStyle name="Normal 8 3 2" xfId="2896"/>
    <cellStyle name="Normal 8 3 2 2" xfId="4712"/>
    <cellStyle name="Normal 8 3 3" xfId="4711"/>
    <cellStyle name="Normal 8 30" xfId="2897"/>
    <cellStyle name="Normal 8 30 2" xfId="2898"/>
    <cellStyle name="Normal 8 30 2 2" xfId="4714"/>
    <cellStyle name="Normal 8 30 3" xfId="4713"/>
    <cellStyle name="Normal 8 31" xfId="2899"/>
    <cellStyle name="Normal 8 31 2" xfId="2900"/>
    <cellStyle name="Normal 8 31 2 2" xfId="4716"/>
    <cellStyle name="Normal 8 31 3" xfId="4715"/>
    <cellStyle name="Normal 8 32" xfId="2901"/>
    <cellStyle name="Normal 8 32 2" xfId="2902"/>
    <cellStyle name="Normal 8 32 2 2" xfId="4718"/>
    <cellStyle name="Normal 8 32 3" xfId="4717"/>
    <cellStyle name="Normal 8 33" xfId="2903"/>
    <cellStyle name="Normal 8 33 2" xfId="2904"/>
    <cellStyle name="Normal 8 33 2 2" xfId="4720"/>
    <cellStyle name="Normal 8 33 3" xfId="4719"/>
    <cellStyle name="Normal 8 34" xfId="2905"/>
    <cellStyle name="Normal 8 34 2" xfId="2906"/>
    <cellStyle name="Normal 8 34 2 2" xfId="4722"/>
    <cellStyle name="Normal 8 34 3" xfId="4721"/>
    <cellStyle name="Normal 8 35" xfId="2907"/>
    <cellStyle name="Normal 8 35 2" xfId="2908"/>
    <cellStyle name="Normal 8 35 2 2" xfId="4724"/>
    <cellStyle name="Normal 8 35 3" xfId="4723"/>
    <cellStyle name="Normal 8 36" xfId="2909"/>
    <cellStyle name="Normal 8 36 2" xfId="2910"/>
    <cellStyle name="Normal 8 36 2 2" xfId="4726"/>
    <cellStyle name="Normal 8 36 3" xfId="4725"/>
    <cellStyle name="Normal 8 37" xfId="2911"/>
    <cellStyle name="Normal 8 37 2" xfId="2912"/>
    <cellStyle name="Normal 8 37 2 2" xfId="4728"/>
    <cellStyle name="Normal 8 37 3" xfId="4727"/>
    <cellStyle name="Normal 8 38" xfId="2913"/>
    <cellStyle name="Normal 8 38 2" xfId="2914"/>
    <cellStyle name="Normal 8 38 2 2" xfId="4730"/>
    <cellStyle name="Normal 8 38 3" xfId="4729"/>
    <cellStyle name="Normal 8 39" xfId="2915"/>
    <cellStyle name="Normal 8 39 2" xfId="2916"/>
    <cellStyle name="Normal 8 39 2 2" xfId="4732"/>
    <cellStyle name="Normal 8 39 3" xfId="4731"/>
    <cellStyle name="Normal 8 4" xfId="2917"/>
    <cellStyle name="Normal 8 4 2" xfId="2918"/>
    <cellStyle name="Normal 8 4 2 2" xfId="4734"/>
    <cellStyle name="Normal 8 4 3" xfId="4733"/>
    <cellStyle name="Normal 8 40" xfId="2919"/>
    <cellStyle name="Normal 8 40 2" xfId="2920"/>
    <cellStyle name="Normal 8 40 2 2" xfId="4736"/>
    <cellStyle name="Normal 8 40 3" xfId="4735"/>
    <cellStyle name="Normal 8 41" xfId="2921"/>
    <cellStyle name="Normal 8 41 2" xfId="2922"/>
    <cellStyle name="Normal 8 41 2 2" xfId="4738"/>
    <cellStyle name="Normal 8 41 3" xfId="4737"/>
    <cellStyle name="Normal 8 42" xfId="2923"/>
    <cellStyle name="Normal 8 42 2" xfId="2924"/>
    <cellStyle name="Normal 8 42 2 2" xfId="4740"/>
    <cellStyle name="Normal 8 42 3" xfId="4739"/>
    <cellStyle name="Normal 8 43" xfId="2925"/>
    <cellStyle name="Normal 8 43 2" xfId="2926"/>
    <cellStyle name="Normal 8 43 2 2" xfId="4742"/>
    <cellStyle name="Normal 8 43 3" xfId="4741"/>
    <cellStyle name="Normal 8 44" xfId="2927"/>
    <cellStyle name="Normal 8 44 2" xfId="2928"/>
    <cellStyle name="Normal 8 44 2 2" xfId="4744"/>
    <cellStyle name="Normal 8 44 3" xfId="4743"/>
    <cellStyle name="Normal 8 45" xfId="2929"/>
    <cellStyle name="Normal 8 45 2" xfId="2930"/>
    <cellStyle name="Normal 8 45 2 2" xfId="4746"/>
    <cellStyle name="Normal 8 45 3" xfId="4745"/>
    <cellStyle name="Normal 8 46" xfId="2931"/>
    <cellStyle name="Normal 8 46 2" xfId="2932"/>
    <cellStyle name="Normal 8 46 2 2" xfId="4748"/>
    <cellStyle name="Normal 8 46 3" xfId="4747"/>
    <cellStyle name="Normal 8 47" xfId="2933"/>
    <cellStyle name="Normal 8 47 2" xfId="2934"/>
    <cellStyle name="Normal 8 47 2 2" xfId="4750"/>
    <cellStyle name="Normal 8 47 3" xfId="4749"/>
    <cellStyle name="Normal 8 48" xfId="2935"/>
    <cellStyle name="Normal 8 48 2" xfId="2936"/>
    <cellStyle name="Normal 8 48 2 2" xfId="4752"/>
    <cellStyle name="Normal 8 48 3" xfId="4751"/>
    <cellStyle name="Normal 8 49" xfId="2937"/>
    <cellStyle name="Normal 8 49 2" xfId="2938"/>
    <cellStyle name="Normal 8 49 2 2" xfId="4754"/>
    <cellStyle name="Normal 8 49 3" xfId="4753"/>
    <cellStyle name="Normal 8 5" xfId="2939"/>
    <cellStyle name="Normal 8 5 2" xfId="2940"/>
    <cellStyle name="Normal 8 5 2 2" xfId="4756"/>
    <cellStyle name="Normal 8 5 3" xfId="4755"/>
    <cellStyle name="Normal 8 50" xfId="2941"/>
    <cellStyle name="Normal 8 50 2" xfId="2942"/>
    <cellStyle name="Normal 8 50 2 2" xfId="4758"/>
    <cellStyle name="Normal 8 50 3" xfId="4757"/>
    <cellStyle name="Normal 8 51" xfId="2943"/>
    <cellStyle name="Normal 8 51 2" xfId="2944"/>
    <cellStyle name="Normal 8 51 2 2" xfId="4760"/>
    <cellStyle name="Normal 8 51 3" xfId="4759"/>
    <cellStyle name="Normal 8 52" xfId="2945"/>
    <cellStyle name="Normal 8 52 2" xfId="2946"/>
    <cellStyle name="Normal 8 52 2 2" xfId="4762"/>
    <cellStyle name="Normal 8 52 3" xfId="4761"/>
    <cellStyle name="Normal 8 53" xfId="2947"/>
    <cellStyle name="Normal 8 53 2" xfId="2948"/>
    <cellStyle name="Normal 8 53 2 2" xfId="4764"/>
    <cellStyle name="Normal 8 53 3" xfId="4763"/>
    <cellStyle name="Normal 8 54" xfId="2949"/>
    <cellStyle name="Normal 8 54 2" xfId="2950"/>
    <cellStyle name="Normal 8 54 2 2" xfId="4766"/>
    <cellStyle name="Normal 8 54 3" xfId="4765"/>
    <cellStyle name="Normal 8 55" xfId="2951"/>
    <cellStyle name="Normal 8 55 2" xfId="2952"/>
    <cellStyle name="Normal 8 55 2 2" xfId="4768"/>
    <cellStyle name="Normal 8 55 3" xfId="4767"/>
    <cellStyle name="Normal 8 56" xfId="2953"/>
    <cellStyle name="Normal 8 56 2" xfId="2954"/>
    <cellStyle name="Normal 8 56 2 2" xfId="4770"/>
    <cellStyle name="Normal 8 56 3" xfId="4769"/>
    <cellStyle name="Normal 8 57" xfId="2955"/>
    <cellStyle name="Normal 8 57 2" xfId="2956"/>
    <cellStyle name="Normal 8 57 2 2" xfId="4772"/>
    <cellStyle name="Normal 8 57 3" xfId="4771"/>
    <cellStyle name="Normal 8 58" xfId="2957"/>
    <cellStyle name="Normal 8 58 2" xfId="2958"/>
    <cellStyle name="Normal 8 58 2 2" xfId="4774"/>
    <cellStyle name="Normal 8 58 3" xfId="4773"/>
    <cellStyle name="Normal 8 59" xfId="2959"/>
    <cellStyle name="Normal 8 59 2" xfId="2960"/>
    <cellStyle name="Normal 8 59 2 2" xfId="4776"/>
    <cellStyle name="Normal 8 59 3" xfId="4775"/>
    <cellStyle name="Normal 8 6" xfId="2961"/>
    <cellStyle name="Normal 8 6 2" xfId="2962"/>
    <cellStyle name="Normal 8 6 2 2" xfId="4778"/>
    <cellStyle name="Normal 8 6 3" xfId="4777"/>
    <cellStyle name="Normal 8 60" xfId="2963"/>
    <cellStyle name="Normal 8 60 2" xfId="2964"/>
    <cellStyle name="Normal 8 60 2 2" xfId="4780"/>
    <cellStyle name="Normal 8 60 3" xfId="4779"/>
    <cellStyle name="Normal 8 61" xfId="2965"/>
    <cellStyle name="Normal 8 61 2" xfId="2966"/>
    <cellStyle name="Normal 8 61 2 2" xfId="4782"/>
    <cellStyle name="Normal 8 61 3" xfId="4781"/>
    <cellStyle name="Normal 8 62" xfId="2967"/>
    <cellStyle name="Normal 8 62 2" xfId="2968"/>
    <cellStyle name="Normal 8 62 2 2" xfId="4784"/>
    <cellStyle name="Normal 8 62 3" xfId="4783"/>
    <cellStyle name="Normal 8 63" xfId="2969"/>
    <cellStyle name="Normal 8 63 2" xfId="2970"/>
    <cellStyle name="Normal 8 63 2 2" xfId="4786"/>
    <cellStyle name="Normal 8 63 3" xfId="4785"/>
    <cellStyle name="Normal 8 64" xfId="2971"/>
    <cellStyle name="Normal 8 64 2" xfId="2972"/>
    <cellStyle name="Normal 8 64 2 2" xfId="4788"/>
    <cellStyle name="Normal 8 64 3" xfId="4787"/>
    <cellStyle name="Normal 8 65" xfId="2973"/>
    <cellStyle name="Normal 8 65 2" xfId="2974"/>
    <cellStyle name="Normal 8 65 2 2" xfId="4790"/>
    <cellStyle name="Normal 8 65 3" xfId="4789"/>
    <cellStyle name="Normal 8 66" xfId="2975"/>
    <cellStyle name="Normal 8 66 2" xfId="2976"/>
    <cellStyle name="Normal 8 66 2 2" xfId="4792"/>
    <cellStyle name="Normal 8 66 3" xfId="4791"/>
    <cellStyle name="Normal 8 67" xfId="2977"/>
    <cellStyle name="Normal 8 67 2" xfId="2978"/>
    <cellStyle name="Normal 8 67 2 2" xfId="4794"/>
    <cellStyle name="Normal 8 67 3" xfId="4793"/>
    <cellStyle name="Normal 8 68" xfId="2979"/>
    <cellStyle name="Normal 8 68 2" xfId="2980"/>
    <cellStyle name="Normal 8 68 2 2" xfId="4796"/>
    <cellStyle name="Normal 8 68 3" xfId="4795"/>
    <cellStyle name="Normal 8 69" xfId="2981"/>
    <cellStyle name="Normal 8 69 2" xfId="2982"/>
    <cellStyle name="Normal 8 69 2 2" xfId="4798"/>
    <cellStyle name="Normal 8 69 3" xfId="4797"/>
    <cellStyle name="Normal 8 7" xfId="2983"/>
    <cellStyle name="Normal 8 7 2" xfId="2984"/>
    <cellStyle name="Normal 8 7 2 2" xfId="4800"/>
    <cellStyle name="Normal 8 7 3" xfId="4799"/>
    <cellStyle name="Normal 8 70" xfId="2985"/>
    <cellStyle name="Normal 8 70 2" xfId="2986"/>
    <cellStyle name="Normal 8 70 2 2" xfId="4802"/>
    <cellStyle name="Normal 8 70 3" xfId="4801"/>
    <cellStyle name="Normal 8 71" xfId="2987"/>
    <cellStyle name="Normal 8 71 2" xfId="2988"/>
    <cellStyle name="Normal 8 71 2 2" xfId="4804"/>
    <cellStyle name="Normal 8 71 3" xfId="4803"/>
    <cellStyle name="Normal 8 72" xfId="2989"/>
    <cellStyle name="Normal 8 72 2" xfId="2990"/>
    <cellStyle name="Normal 8 72 2 2" xfId="4806"/>
    <cellStyle name="Normal 8 72 3" xfId="4805"/>
    <cellStyle name="Normal 8 73" xfId="2991"/>
    <cellStyle name="Normal 8 73 2" xfId="2992"/>
    <cellStyle name="Normal 8 73 2 2" xfId="4808"/>
    <cellStyle name="Normal 8 73 3" xfId="4807"/>
    <cellStyle name="Normal 8 74" xfId="2993"/>
    <cellStyle name="Normal 8 74 2" xfId="2994"/>
    <cellStyle name="Normal 8 74 2 2" xfId="4810"/>
    <cellStyle name="Normal 8 74 3" xfId="4809"/>
    <cellStyle name="Normal 8 75" xfId="2995"/>
    <cellStyle name="Normal 8 75 2" xfId="2996"/>
    <cellStyle name="Normal 8 75 2 2" xfId="4812"/>
    <cellStyle name="Normal 8 75 3" xfId="4811"/>
    <cellStyle name="Normal 8 76" xfId="2997"/>
    <cellStyle name="Normal 8 76 2" xfId="2998"/>
    <cellStyle name="Normal 8 76 2 2" xfId="4814"/>
    <cellStyle name="Normal 8 76 3" xfId="4813"/>
    <cellStyle name="Normal 8 77" xfId="2999"/>
    <cellStyle name="Normal 8 77 2" xfId="3000"/>
    <cellStyle name="Normal 8 77 2 2" xfId="4816"/>
    <cellStyle name="Normal 8 77 3" xfId="4815"/>
    <cellStyle name="Normal 8 78" xfId="3001"/>
    <cellStyle name="Normal 8 78 2" xfId="3002"/>
    <cellStyle name="Normal 8 78 2 2" xfId="4818"/>
    <cellStyle name="Normal 8 78 3" xfId="4817"/>
    <cellStyle name="Normal 8 79" xfId="3003"/>
    <cellStyle name="Normal 8 79 2" xfId="3004"/>
    <cellStyle name="Normal 8 79 2 2" xfId="4820"/>
    <cellStyle name="Normal 8 79 3" xfId="4819"/>
    <cellStyle name="Normal 8 8" xfId="3005"/>
    <cellStyle name="Normal 8 8 2" xfId="3006"/>
    <cellStyle name="Normal 8 8 2 2" xfId="4822"/>
    <cellStyle name="Normal 8 8 3" xfId="4821"/>
    <cellStyle name="Normal 8 80" xfId="3007"/>
    <cellStyle name="Normal 8 80 2" xfId="3008"/>
    <cellStyle name="Normal 8 80 2 2" xfId="4824"/>
    <cellStyle name="Normal 8 80 3" xfId="4823"/>
    <cellStyle name="Normal 8 81" xfId="3009"/>
    <cellStyle name="Normal 8 81 2" xfId="3010"/>
    <cellStyle name="Normal 8 81 2 2" xfId="4826"/>
    <cellStyle name="Normal 8 81 3" xfId="4825"/>
    <cellStyle name="Normal 8 82" xfId="3011"/>
    <cellStyle name="Normal 8 82 2" xfId="3012"/>
    <cellStyle name="Normal 8 82 2 2" xfId="4828"/>
    <cellStyle name="Normal 8 82 3" xfId="4827"/>
    <cellStyle name="Normal 8 83" xfId="3013"/>
    <cellStyle name="Normal 8 83 2" xfId="3014"/>
    <cellStyle name="Normal 8 83 2 2" xfId="4830"/>
    <cellStyle name="Normal 8 83 3" xfId="4829"/>
    <cellStyle name="Normal 8 84" xfId="3015"/>
    <cellStyle name="Normal 8 84 2" xfId="3016"/>
    <cellStyle name="Normal 8 84 2 2" xfId="4832"/>
    <cellStyle name="Normal 8 84 3" xfId="4831"/>
    <cellStyle name="Normal 8 85" xfId="3017"/>
    <cellStyle name="Normal 8 85 2" xfId="3018"/>
    <cellStyle name="Normal 8 85 2 2" xfId="4834"/>
    <cellStyle name="Normal 8 85 3" xfId="4833"/>
    <cellStyle name="Normal 8 86" xfId="3019"/>
    <cellStyle name="Normal 8 86 2" xfId="3020"/>
    <cellStyle name="Normal 8 86 2 2" xfId="4836"/>
    <cellStyle name="Normal 8 86 3" xfId="4835"/>
    <cellStyle name="Normal 8 87" xfId="3021"/>
    <cellStyle name="Normal 8 87 2" xfId="3022"/>
    <cellStyle name="Normal 8 87 2 2" xfId="4838"/>
    <cellStyle name="Normal 8 87 3" xfId="4837"/>
    <cellStyle name="Normal 8 88" xfId="3023"/>
    <cellStyle name="Normal 8 88 2" xfId="3024"/>
    <cellStyle name="Normal 8 88 2 2" xfId="4840"/>
    <cellStyle name="Normal 8 88 3" xfId="4839"/>
    <cellStyle name="Normal 8 89" xfId="3025"/>
    <cellStyle name="Normal 8 89 2" xfId="3026"/>
    <cellStyle name="Normal 8 89 2 2" xfId="4842"/>
    <cellStyle name="Normal 8 89 3" xfId="4841"/>
    <cellStyle name="Normal 8 9" xfId="3027"/>
    <cellStyle name="Normal 8 9 2" xfId="3028"/>
    <cellStyle name="Normal 8 9 2 2" xfId="4844"/>
    <cellStyle name="Normal 8 9 3" xfId="4843"/>
    <cellStyle name="Normal 8 90" xfId="3029"/>
    <cellStyle name="Normal 8 90 2" xfId="3030"/>
    <cellStyle name="Normal 8 90 2 2" xfId="4846"/>
    <cellStyle name="Normal 8 90 3" xfId="4845"/>
    <cellStyle name="Normal 8 91" xfId="3031"/>
    <cellStyle name="Normal 8 91 2" xfId="3032"/>
    <cellStyle name="Normal 8 91 2 2" xfId="4848"/>
    <cellStyle name="Normal 8 91 3" xfId="4847"/>
    <cellStyle name="Normal 8 92" xfId="3033"/>
    <cellStyle name="Normal 8 92 2" xfId="3034"/>
    <cellStyle name="Normal 8 92 2 2" xfId="4850"/>
    <cellStyle name="Normal 8 92 3" xfId="4849"/>
    <cellStyle name="Normal 8 93" xfId="3035"/>
    <cellStyle name="Normal 8 93 2" xfId="3036"/>
    <cellStyle name="Normal 8 93 2 2" xfId="4852"/>
    <cellStyle name="Normal 8 93 3" xfId="4851"/>
    <cellStyle name="Normal 8 94" xfId="3037"/>
    <cellStyle name="Normal 8 94 2" xfId="3038"/>
    <cellStyle name="Normal 8 94 2 2" xfId="4854"/>
    <cellStyle name="Normal 8 94 3" xfId="4853"/>
    <cellStyle name="Normal 8 95" xfId="3039"/>
    <cellStyle name="Normal 8 95 2" xfId="3040"/>
    <cellStyle name="Normal 8 95 2 2" xfId="4856"/>
    <cellStyle name="Normal 8 95 3" xfId="4855"/>
    <cellStyle name="Normal 8 96" xfId="3041"/>
    <cellStyle name="Normal 8 96 2" xfId="3042"/>
    <cellStyle name="Normal 8 96 2 2" xfId="4858"/>
    <cellStyle name="Normal 8 96 3" xfId="4857"/>
    <cellStyle name="Normal 8 97" xfId="3043"/>
    <cellStyle name="Normal 8 97 2" xfId="3044"/>
    <cellStyle name="Normal 8 97 2 2" xfId="4860"/>
    <cellStyle name="Normal 8 97 3" xfId="4859"/>
    <cellStyle name="Normal 8 98" xfId="3045"/>
    <cellStyle name="Normal 8 98 2" xfId="3046"/>
    <cellStyle name="Normal 8 98 2 2" xfId="4862"/>
    <cellStyle name="Normal 8 98 3" xfId="4861"/>
    <cellStyle name="Normal 8 99" xfId="3047"/>
    <cellStyle name="Normal 8 99 2" xfId="3048"/>
    <cellStyle name="Normal 8 99 2 2" xfId="4864"/>
    <cellStyle name="Normal 8 99 3" xfId="4863"/>
    <cellStyle name="Normal 80" xfId="3049"/>
    <cellStyle name="Normal 80 2" xfId="3050"/>
    <cellStyle name="Normal 80 2 2" xfId="4866"/>
    <cellStyle name="Normal 80 3" xfId="4865"/>
    <cellStyle name="Normal 81" xfId="3051"/>
    <cellStyle name="Normal 81 2" xfId="3052"/>
    <cellStyle name="Normal 81 2 2" xfId="4868"/>
    <cellStyle name="Normal 81 3" xfId="4867"/>
    <cellStyle name="Normal 82" xfId="3053"/>
    <cellStyle name="Normal 82 2" xfId="3054"/>
    <cellStyle name="Normal 82 2 2" xfId="4870"/>
    <cellStyle name="Normal 82 3" xfId="4869"/>
    <cellStyle name="Normal 83" xfId="3055"/>
    <cellStyle name="Normal 83 2" xfId="3056"/>
    <cellStyle name="Normal 83 2 2" xfId="4872"/>
    <cellStyle name="Normal 83 3" xfId="4871"/>
    <cellStyle name="Normal 84" xfId="3057"/>
    <cellStyle name="Normal 84 2" xfId="3058"/>
    <cellStyle name="Normal 84 2 2" xfId="4874"/>
    <cellStyle name="Normal 84 3" xfId="4873"/>
    <cellStyle name="Normal 85" xfId="3059"/>
    <cellStyle name="Normal 85 2" xfId="3060"/>
    <cellStyle name="Normal 85 2 2" xfId="4876"/>
    <cellStyle name="Normal 85 3" xfId="4875"/>
    <cellStyle name="Normal 86" xfId="3061"/>
    <cellStyle name="Normal 86 2" xfId="3062"/>
    <cellStyle name="Normal 86 2 2" xfId="4878"/>
    <cellStyle name="Normal 86 3" xfId="4877"/>
    <cellStyle name="Normal 87" xfId="3063"/>
    <cellStyle name="Normal 87 2" xfId="3064"/>
    <cellStyle name="Normal 87 2 2" xfId="4880"/>
    <cellStyle name="Normal 87 3" xfId="4879"/>
    <cellStyle name="Normal 88" xfId="3065"/>
    <cellStyle name="Normal 88 2" xfId="3066"/>
    <cellStyle name="Normal 88 2 2" xfId="4882"/>
    <cellStyle name="Normal 88 3" xfId="4881"/>
    <cellStyle name="Normal 89" xfId="3067"/>
    <cellStyle name="Normal 89 2" xfId="3068"/>
    <cellStyle name="Normal 89 2 2" xfId="4884"/>
    <cellStyle name="Normal 89 3" xfId="4883"/>
    <cellStyle name="Normal 9" xfId="3069"/>
    <cellStyle name="Normal 9 10" xfId="3070"/>
    <cellStyle name="Normal 9 10 2" xfId="3071"/>
    <cellStyle name="Normal 9 10 2 2" xfId="4887"/>
    <cellStyle name="Normal 9 10 3" xfId="4886"/>
    <cellStyle name="Normal 9 100" xfId="3072"/>
    <cellStyle name="Normal 9 100 2" xfId="3073"/>
    <cellStyle name="Normal 9 100 2 2" xfId="4889"/>
    <cellStyle name="Normal 9 100 3" xfId="4888"/>
    <cellStyle name="Normal 9 101" xfId="3074"/>
    <cellStyle name="Normal 9 101 2" xfId="3075"/>
    <cellStyle name="Normal 9 101 2 2" xfId="4891"/>
    <cellStyle name="Normal 9 101 3" xfId="4890"/>
    <cellStyle name="Normal 9 102" xfId="3076"/>
    <cellStyle name="Normal 9 102 2" xfId="3077"/>
    <cellStyle name="Normal 9 102 2 2" xfId="4893"/>
    <cellStyle name="Normal 9 102 3" xfId="4892"/>
    <cellStyle name="Normal 9 103" xfId="3078"/>
    <cellStyle name="Normal 9 103 2" xfId="3079"/>
    <cellStyle name="Normal 9 103 2 2" xfId="4895"/>
    <cellStyle name="Normal 9 103 3" xfId="4894"/>
    <cellStyle name="Normal 9 104" xfId="3080"/>
    <cellStyle name="Normal 9 104 2" xfId="3081"/>
    <cellStyle name="Normal 9 104 2 2" xfId="4897"/>
    <cellStyle name="Normal 9 104 3" xfId="4896"/>
    <cellStyle name="Normal 9 105" xfId="3082"/>
    <cellStyle name="Normal 9 105 2" xfId="3083"/>
    <cellStyle name="Normal 9 105 2 2" xfId="4899"/>
    <cellStyle name="Normal 9 105 3" xfId="4898"/>
    <cellStyle name="Normal 9 106" xfId="3084"/>
    <cellStyle name="Normal 9 106 2" xfId="3085"/>
    <cellStyle name="Normal 9 106 2 2" xfId="4901"/>
    <cellStyle name="Normal 9 106 3" xfId="4900"/>
    <cellStyle name="Normal 9 107" xfId="3086"/>
    <cellStyle name="Normal 9 107 2" xfId="3087"/>
    <cellStyle name="Normal 9 107 2 2" xfId="4903"/>
    <cellStyle name="Normal 9 107 3" xfId="4902"/>
    <cellStyle name="Normal 9 108" xfId="3088"/>
    <cellStyle name="Normal 9 108 2" xfId="3089"/>
    <cellStyle name="Normal 9 108 2 2" xfId="4905"/>
    <cellStyle name="Normal 9 108 3" xfId="4904"/>
    <cellStyle name="Normal 9 109" xfId="3090"/>
    <cellStyle name="Normal 9 109 2" xfId="3091"/>
    <cellStyle name="Normal 9 109 2 2" xfId="4907"/>
    <cellStyle name="Normal 9 109 3" xfId="4906"/>
    <cellStyle name="Normal 9 11" xfId="3092"/>
    <cellStyle name="Normal 9 11 2" xfId="3093"/>
    <cellStyle name="Normal 9 11 2 2" xfId="4909"/>
    <cellStyle name="Normal 9 11 3" xfId="4908"/>
    <cellStyle name="Normal 9 110" xfId="3094"/>
    <cellStyle name="Normal 9 110 2" xfId="3095"/>
    <cellStyle name="Normal 9 110 2 2" xfId="4911"/>
    <cellStyle name="Normal 9 110 3" xfId="4910"/>
    <cellStyle name="Normal 9 111" xfId="3096"/>
    <cellStyle name="Normal 9 111 2" xfId="3097"/>
    <cellStyle name="Normal 9 111 2 2" xfId="4913"/>
    <cellStyle name="Normal 9 111 3" xfId="4912"/>
    <cellStyle name="Normal 9 112" xfId="3098"/>
    <cellStyle name="Normal 9 112 2" xfId="3099"/>
    <cellStyle name="Normal 9 112 2 2" xfId="4915"/>
    <cellStyle name="Normal 9 112 3" xfId="4914"/>
    <cellStyle name="Normal 9 113" xfId="3100"/>
    <cellStyle name="Normal 9 113 2" xfId="3101"/>
    <cellStyle name="Normal 9 113 2 2" xfId="4917"/>
    <cellStyle name="Normal 9 113 3" xfId="4916"/>
    <cellStyle name="Normal 9 114" xfId="3102"/>
    <cellStyle name="Normal 9 114 2" xfId="4918"/>
    <cellStyle name="Normal 9 115" xfId="4885"/>
    <cellStyle name="Normal 9 12" xfId="3103"/>
    <cellStyle name="Normal 9 12 2" xfId="3104"/>
    <cellStyle name="Normal 9 12 2 2" xfId="4920"/>
    <cellStyle name="Normal 9 12 3" xfId="4919"/>
    <cellStyle name="Normal 9 13" xfId="3105"/>
    <cellStyle name="Normal 9 13 2" xfId="3106"/>
    <cellStyle name="Normal 9 13 2 2" xfId="4922"/>
    <cellStyle name="Normal 9 13 3" xfId="4921"/>
    <cellStyle name="Normal 9 14" xfId="3107"/>
    <cellStyle name="Normal 9 14 2" xfId="3108"/>
    <cellStyle name="Normal 9 14 2 2" xfId="4924"/>
    <cellStyle name="Normal 9 14 3" xfId="4923"/>
    <cellStyle name="Normal 9 15" xfId="3109"/>
    <cellStyle name="Normal 9 15 2" xfId="3110"/>
    <cellStyle name="Normal 9 15 2 2" xfId="4926"/>
    <cellStyle name="Normal 9 15 3" xfId="4925"/>
    <cellStyle name="Normal 9 16" xfId="3111"/>
    <cellStyle name="Normal 9 16 2" xfId="3112"/>
    <cellStyle name="Normal 9 16 2 2" xfId="4928"/>
    <cellStyle name="Normal 9 16 3" xfId="4927"/>
    <cellStyle name="Normal 9 17" xfId="3113"/>
    <cellStyle name="Normal 9 17 2" xfId="3114"/>
    <cellStyle name="Normal 9 17 2 2" xfId="4930"/>
    <cellStyle name="Normal 9 17 3" xfId="4929"/>
    <cellStyle name="Normal 9 18" xfId="3115"/>
    <cellStyle name="Normal 9 18 2" xfId="3116"/>
    <cellStyle name="Normal 9 18 2 2" xfId="4932"/>
    <cellStyle name="Normal 9 18 3" xfId="4931"/>
    <cellStyle name="Normal 9 19" xfId="3117"/>
    <cellStyle name="Normal 9 19 2" xfId="3118"/>
    <cellStyle name="Normal 9 19 2 2" xfId="4934"/>
    <cellStyle name="Normal 9 19 3" xfId="4933"/>
    <cellStyle name="Normal 9 2" xfId="3119"/>
    <cellStyle name="Normal 9 2 2" xfId="3120"/>
    <cellStyle name="Normal 9 2 2 2" xfId="4936"/>
    <cellStyle name="Normal 9 2 3" xfId="4935"/>
    <cellStyle name="Normal 9 20" xfId="3121"/>
    <cellStyle name="Normal 9 20 2" xfId="3122"/>
    <cellStyle name="Normal 9 20 2 2" xfId="4938"/>
    <cellStyle name="Normal 9 20 3" xfId="4937"/>
    <cellStyle name="Normal 9 21" xfId="3123"/>
    <cellStyle name="Normal 9 21 2" xfId="3124"/>
    <cellStyle name="Normal 9 21 2 2" xfId="4940"/>
    <cellStyle name="Normal 9 21 3" xfId="4939"/>
    <cellStyle name="Normal 9 22" xfId="3125"/>
    <cellStyle name="Normal 9 22 2" xfId="3126"/>
    <cellStyle name="Normal 9 22 2 2" xfId="4942"/>
    <cellStyle name="Normal 9 22 3" xfId="4941"/>
    <cellStyle name="Normal 9 23" xfId="3127"/>
    <cellStyle name="Normal 9 23 2" xfId="3128"/>
    <cellStyle name="Normal 9 23 2 2" xfId="4944"/>
    <cellStyle name="Normal 9 23 3" xfId="4943"/>
    <cellStyle name="Normal 9 24" xfId="3129"/>
    <cellStyle name="Normal 9 24 2" xfId="3130"/>
    <cellStyle name="Normal 9 24 2 2" xfId="4946"/>
    <cellStyle name="Normal 9 24 3" xfId="4945"/>
    <cellStyle name="Normal 9 25" xfId="3131"/>
    <cellStyle name="Normal 9 25 2" xfId="3132"/>
    <cellStyle name="Normal 9 25 2 2" xfId="4948"/>
    <cellStyle name="Normal 9 25 3" xfId="4947"/>
    <cellStyle name="Normal 9 26" xfId="3133"/>
    <cellStyle name="Normal 9 26 2" xfId="3134"/>
    <cellStyle name="Normal 9 26 2 2" xfId="4950"/>
    <cellStyle name="Normal 9 26 3" xfId="4949"/>
    <cellStyle name="Normal 9 27" xfId="3135"/>
    <cellStyle name="Normal 9 27 2" xfId="3136"/>
    <cellStyle name="Normal 9 27 2 2" xfId="4952"/>
    <cellStyle name="Normal 9 27 3" xfId="4951"/>
    <cellStyle name="Normal 9 28" xfId="3137"/>
    <cellStyle name="Normal 9 28 2" xfId="3138"/>
    <cellStyle name="Normal 9 28 2 2" xfId="4954"/>
    <cellStyle name="Normal 9 28 3" xfId="4953"/>
    <cellStyle name="Normal 9 29" xfId="3139"/>
    <cellStyle name="Normal 9 29 2" xfId="3140"/>
    <cellStyle name="Normal 9 29 2 2" xfId="4956"/>
    <cellStyle name="Normal 9 29 3" xfId="4955"/>
    <cellStyle name="Normal 9 3" xfId="3141"/>
    <cellStyle name="Normal 9 3 2" xfId="3142"/>
    <cellStyle name="Normal 9 3 2 2" xfId="4958"/>
    <cellStyle name="Normal 9 3 3" xfId="4957"/>
    <cellStyle name="Normal 9 30" xfId="3143"/>
    <cellStyle name="Normal 9 30 2" xfId="3144"/>
    <cellStyle name="Normal 9 30 2 2" xfId="4960"/>
    <cellStyle name="Normal 9 30 3" xfId="4959"/>
    <cellStyle name="Normal 9 31" xfId="3145"/>
    <cellStyle name="Normal 9 31 2" xfId="3146"/>
    <cellStyle name="Normal 9 31 2 2" xfId="4962"/>
    <cellStyle name="Normal 9 31 3" xfId="4961"/>
    <cellStyle name="Normal 9 32" xfId="3147"/>
    <cellStyle name="Normal 9 32 2" xfId="3148"/>
    <cellStyle name="Normal 9 32 2 2" xfId="4964"/>
    <cellStyle name="Normal 9 32 3" xfId="4963"/>
    <cellStyle name="Normal 9 33" xfId="3149"/>
    <cellStyle name="Normal 9 33 2" xfId="3150"/>
    <cellStyle name="Normal 9 33 2 2" xfId="4966"/>
    <cellStyle name="Normal 9 33 3" xfId="4965"/>
    <cellStyle name="Normal 9 34" xfId="3151"/>
    <cellStyle name="Normal 9 34 2" xfId="3152"/>
    <cellStyle name="Normal 9 34 2 2" xfId="4968"/>
    <cellStyle name="Normal 9 34 3" xfId="4967"/>
    <cellStyle name="Normal 9 35" xfId="3153"/>
    <cellStyle name="Normal 9 35 2" xfId="3154"/>
    <cellStyle name="Normal 9 35 2 2" xfId="4970"/>
    <cellStyle name="Normal 9 35 3" xfId="4969"/>
    <cellStyle name="Normal 9 36" xfId="3155"/>
    <cellStyle name="Normal 9 36 2" xfId="3156"/>
    <cellStyle name="Normal 9 36 2 2" xfId="4972"/>
    <cellStyle name="Normal 9 36 3" xfId="4971"/>
    <cellStyle name="Normal 9 37" xfId="3157"/>
    <cellStyle name="Normal 9 37 2" xfId="3158"/>
    <cellStyle name="Normal 9 37 2 2" xfId="4974"/>
    <cellStyle name="Normal 9 37 3" xfId="4973"/>
    <cellStyle name="Normal 9 38" xfId="3159"/>
    <cellStyle name="Normal 9 38 2" xfId="3160"/>
    <cellStyle name="Normal 9 38 2 2" xfId="4976"/>
    <cellStyle name="Normal 9 38 3" xfId="4975"/>
    <cellStyle name="Normal 9 39" xfId="3161"/>
    <cellStyle name="Normal 9 39 2" xfId="3162"/>
    <cellStyle name="Normal 9 39 2 2" xfId="4978"/>
    <cellStyle name="Normal 9 39 3" xfId="4977"/>
    <cellStyle name="Normal 9 4" xfId="3163"/>
    <cellStyle name="Normal 9 4 2" xfId="3164"/>
    <cellStyle name="Normal 9 4 2 2" xfId="4980"/>
    <cellStyle name="Normal 9 4 3" xfId="4979"/>
    <cellStyle name="Normal 9 40" xfId="3165"/>
    <cellStyle name="Normal 9 40 2" xfId="3166"/>
    <cellStyle name="Normal 9 40 2 2" xfId="4982"/>
    <cellStyle name="Normal 9 40 3" xfId="4981"/>
    <cellStyle name="Normal 9 41" xfId="3167"/>
    <cellStyle name="Normal 9 41 2" xfId="3168"/>
    <cellStyle name="Normal 9 41 2 2" xfId="4984"/>
    <cellStyle name="Normal 9 41 3" xfId="4983"/>
    <cellStyle name="Normal 9 42" xfId="3169"/>
    <cellStyle name="Normal 9 42 2" xfId="3170"/>
    <cellStyle name="Normal 9 42 2 2" xfId="4986"/>
    <cellStyle name="Normal 9 42 3" xfId="4985"/>
    <cellStyle name="Normal 9 43" xfId="3171"/>
    <cellStyle name="Normal 9 43 2" xfId="3172"/>
    <cellStyle name="Normal 9 43 2 2" xfId="4988"/>
    <cellStyle name="Normal 9 43 3" xfId="4987"/>
    <cellStyle name="Normal 9 44" xfId="3173"/>
    <cellStyle name="Normal 9 44 2" xfId="3174"/>
    <cellStyle name="Normal 9 44 2 2" xfId="4990"/>
    <cellStyle name="Normal 9 44 3" xfId="4989"/>
    <cellStyle name="Normal 9 45" xfId="3175"/>
    <cellStyle name="Normal 9 45 2" xfId="3176"/>
    <cellStyle name="Normal 9 45 2 2" xfId="4992"/>
    <cellStyle name="Normal 9 45 3" xfId="4991"/>
    <cellStyle name="Normal 9 46" xfId="3177"/>
    <cellStyle name="Normal 9 46 2" xfId="3178"/>
    <cellStyle name="Normal 9 46 2 2" xfId="4994"/>
    <cellStyle name="Normal 9 46 3" xfId="4993"/>
    <cellStyle name="Normal 9 47" xfId="3179"/>
    <cellStyle name="Normal 9 47 2" xfId="3180"/>
    <cellStyle name="Normal 9 47 2 2" xfId="4996"/>
    <cellStyle name="Normal 9 47 3" xfId="4995"/>
    <cellStyle name="Normal 9 48" xfId="3181"/>
    <cellStyle name="Normal 9 48 2" xfId="3182"/>
    <cellStyle name="Normal 9 48 2 2" xfId="4998"/>
    <cellStyle name="Normal 9 48 3" xfId="4997"/>
    <cellStyle name="Normal 9 49" xfId="3183"/>
    <cellStyle name="Normal 9 49 2" xfId="3184"/>
    <cellStyle name="Normal 9 49 2 2" xfId="5000"/>
    <cellStyle name="Normal 9 49 3" xfId="4999"/>
    <cellStyle name="Normal 9 5" xfId="3185"/>
    <cellStyle name="Normal 9 5 2" xfId="3186"/>
    <cellStyle name="Normal 9 5 2 2" xfId="5002"/>
    <cellStyle name="Normal 9 5 3" xfId="5001"/>
    <cellStyle name="Normal 9 50" xfId="3187"/>
    <cellStyle name="Normal 9 50 2" xfId="3188"/>
    <cellStyle name="Normal 9 50 2 2" xfId="5004"/>
    <cellStyle name="Normal 9 50 3" xfId="5003"/>
    <cellStyle name="Normal 9 51" xfId="3189"/>
    <cellStyle name="Normal 9 51 2" xfId="3190"/>
    <cellStyle name="Normal 9 51 2 2" xfId="5006"/>
    <cellStyle name="Normal 9 51 3" xfId="5005"/>
    <cellStyle name="Normal 9 52" xfId="3191"/>
    <cellStyle name="Normal 9 52 2" xfId="3192"/>
    <cellStyle name="Normal 9 52 2 2" xfId="5008"/>
    <cellStyle name="Normal 9 52 3" xfId="5007"/>
    <cellStyle name="Normal 9 53" xfId="3193"/>
    <cellStyle name="Normal 9 53 2" xfId="3194"/>
    <cellStyle name="Normal 9 53 2 2" xfId="5010"/>
    <cellStyle name="Normal 9 53 3" xfId="5009"/>
    <cellStyle name="Normal 9 54" xfId="3195"/>
    <cellStyle name="Normal 9 54 2" xfId="3196"/>
    <cellStyle name="Normal 9 54 2 2" xfId="5012"/>
    <cellStyle name="Normal 9 54 3" xfId="5011"/>
    <cellStyle name="Normal 9 55" xfId="3197"/>
    <cellStyle name="Normal 9 55 2" xfId="3198"/>
    <cellStyle name="Normal 9 55 2 2" xfId="5014"/>
    <cellStyle name="Normal 9 55 3" xfId="5013"/>
    <cellStyle name="Normal 9 56" xfId="3199"/>
    <cellStyle name="Normal 9 56 2" xfId="3200"/>
    <cellStyle name="Normal 9 56 2 2" xfId="5016"/>
    <cellStyle name="Normal 9 56 3" xfId="5015"/>
    <cellStyle name="Normal 9 57" xfId="3201"/>
    <cellStyle name="Normal 9 57 2" xfId="3202"/>
    <cellStyle name="Normal 9 57 2 2" xfId="5018"/>
    <cellStyle name="Normal 9 57 3" xfId="5017"/>
    <cellStyle name="Normal 9 58" xfId="3203"/>
    <cellStyle name="Normal 9 58 2" xfId="3204"/>
    <cellStyle name="Normal 9 58 2 2" xfId="5020"/>
    <cellStyle name="Normal 9 58 3" xfId="5019"/>
    <cellStyle name="Normal 9 59" xfId="3205"/>
    <cellStyle name="Normal 9 59 2" xfId="3206"/>
    <cellStyle name="Normal 9 59 2 2" xfId="5022"/>
    <cellStyle name="Normal 9 59 3" xfId="5021"/>
    <cellStyle name="Normal 9 6" xfId="3207"/>
    <cellStyle name="Normal 9 6 2" xfId="3208"/>
    <cellStyle name="Normal 9 6 2 2" xfId="5024"/>
    <cellStyle name="Normal 9 6 3" xfId="5023"/>
    <cellStyle name="Normal 9 60" xfId="3209"/>
    <cellStyle name="Normal 9 60 2" xfId="3210"/>
    <cellStyle name="Normal 9 60 2 2" xfId="5026"/>
    <cellStyle name="Normal 9 60 3" xfId="5025"/>
    <cellStyle name="Normal 9 61" xfId="3211"/>
    <cellStyle name="Normal 9 61 2" xfId="3212"/>
    <cellStyle name="Normal 9 61 2 2" xfId="5028"/>
    <cellStyle name="Normal 9 61 3" xfId="5027"/>
    <cellStyle name="Normal 9 62" xfId="3213"/>
    <cellStyle name="Normal 9 62 2" xfId="3214"/>
    <cellStyle name="Normal 9 62 2 2" xfId="5030"/>
    <cellStyle name="Normal 9 62 3" xfId="5029"/>
    <cellStyle name="Normal 9 63" xfId="3215"/>
    <cellStyle name="Normal 9 63 2" xfId="3216"/>
    <cellStyle name="Normal 9 63 2 2" xfId="5032"/>
    <cellStyle name="Normal 9 63 3" xfId="5031"/>
    <cellStyle name="Normal 9 64" xfId="3217"/>
    <cellStyle name="Normal 9 64 2" xfId="3218"/>
    <cellStyle name="Normal 9 64 2 2" xfId="5034"/>
    <cellStyle name="Normal 9 64 3" xfId="5033"/>
    <cellStyle name="Normal 9 65" xfId="3219"/>
    <cellStyle name="Normal 9 65 2" xfId="3220"/>
    <cellStyle name="Normal 9 65 2 2" xfId="5036"/>
    <cellStyle name="Normal 9 65 3" xfId="5035"/>
    <cellStyle name="Normal 9 66" xfId="3221"/>
    <cellStyle name="Normal 9 66 2" xfId="3222"/>
    <cellStyle name="Normal 9 66 2 2" xfId="5038"/>
    <cellStyle name="Normal 9 66 3" xfId="5037"/>
    <cellStyle name="Normal 9 67" xfId="3223"/>
    <cellStyle name="Normal 9 67 2" xfId="3224"/>
    <cellStyle name="Normal 9 67 2 2" xfId="5040"/>
    <cellStyle name="Normal 9 67 3" xfId="5039"/>
    <cellStyle name="Normal 9 68" xfId="3225"/>
    <cellStyle name="Normal 9 68 2" xfId="3226"/>
    <cellStyle name="Normal 9 68 2 2" xfId="5042"/>
    <cellStyle name="Normal 9 68 3" xfId="5041"/>
    <cellStyle name="Normal 9 69" xfId="3227"/>
    <cellStyle name="Normal 9 69 2" xfId="3228"/>
    <cellStyle name="Normal 9 69 2 2" xfId="5044"/>
    <cellStyle name="Normal 9 69 3" xfId="5043"/>
    <cellStyle name="Normal 9 7" xfId="3229"/>
    <cellStyle name="Normal 9 7 2" xfId="3230"/>
    <cellStyle name="Normal 9 7 2 2" xfId="5046"/>
    <cellStyle name="Normal 9 7 3" xfId="5045"/>
    <cellStyle name="Normal 9 70" xfId="3231"/>
    <cellStyle name="Normal 9 70 2" xfId="3232"/>
    <cellStyle name="Normal 9 70 2 2" xfId="5048"/>
    <cellStyle name="Normal 9 70 3" xfId="5047"/>
    <cellStyle name="Normal 9 71" xfId="3233"/>
    <cellStyle name="Normal 9 71 2" xfId="3234"/>
    <cellStyle name="Normal 9 71 2 2" xfId="5050"/>
    <cellStyle name="Normal 9 71 3" xfId="5049"/>
    <cellStyle name="Normal 9 72" xfId="3235"/>
    <cellStyle name="Normal 9 72 2" xfId="3236"/>
    <cellStyle name="Normal 9 72 2 2" xfId="5052"/>
    <cellStyle name="Normal 9 72 3" xfId="5051"/>
    <cellStyle name="Normal 9 73" xfId="3237"/>
    <cellStyle name="Normal 9 73 2" xfId="3238"/>
    <cellStyle name="Normal 9 73 2 2" xfId="5054"/>
    <cellStyle name="Normal 9 73 3" xfId="5053"/>
    <cellStyle name="Normal 9 74" xfId="3239"/>
    <cellStyle name="Normal 9 74 2" xfId="3240"/>
    <cellStyle name="Normal 9 74 2 2" xfId="5056"/>
    <cellStyle name="Normal 9 74 3" xfId="5055"/>
    <cellStyle name="Normal 9 75" xfId="3241"/>
    <cellStyle name="Normal 9 75 2" xfId="3242"/>
    <cellStyle name="Normal 9 75 2 2" xfId="5058"/>
    <cellStyle name="Normal 9 75 3" xfId="5057"/>
    <cellStyle name="Normal 9 76" xfId="3243"/>
    <cellStyle name="Normal 9 76 2" xfId="3244"/>
    <cellStyle name="Normal 9 76 2 2" xfId="5060"/>
    <cellStyle name="Normal 9 76 3" xfId="5059"/>
    <cellStyle name="Normal 9 77" xfId="3245"/>
    <cellStyle name="Normal 9 77 2" xfId="3246"/>
    <cellStyle name="Normal 9 77 2 2" xfId="5062"/>
    <cellStyle name="Normal 9 77 3" xfId="5061"/>
    <cellStyle name="Normal 9 78" xfId="3247"/>
    <cellStyle name="Normal 9 78 2" xfId="49"/>
    <cellStyle name="Normal 9 79" xfId="3248"/>
    <cellStyle name="Normal 9 79 2" xfId="5063"/>
    <cellStyle name="Normal 9 8" xfId="3249"/>
    <cellStyle name="Normal 9 8 2" xfId="5064"/>
    <cellStyle name="Normal 9 80" xfId="3250"/>
    <cellStyle name="Normal 9 80 2" xfId="5065"/>
    <cellStyle name="Normal 9 81" xfId="3251"/>
    <cellStyle name="Normal 9 81 2" xfId="5066"/>
    <cellStyle name="Normal 9 82" xfId="3252"/>
    <cellStyle name="Normal 9 82 2" xfId="5067"/>
    <cellStyle name="Normal 9 83" xfId="3253"/>
    <cellStyle name="Normal 9 83 2" xfId="5068"/>
    <cellStyle name="Normal 9 84" xfId="3254"/>
    <cellStyle name="Normal 9 84 2" xfId="5069"/>
    <cellStyle name="Normal 9 85" xfId="3255"/>
    <cellStyle name="Normal 9 85 2" xfId="5070"/>
    <cellStyle name="Normal 9 86" xfId="3256"/>
    <cellStyle name="Normal 9 86 2" xfId="5071"/>
    <cellStyle name="Normal 9 87" xfId="3257"/>
    <cellStyle name="Normal 9 87 2" xfId="5072"/>
    <cellStyle name="Normal 9 88" xfId="3258"/>
    <cellStyle name="Normal 9 88 2" xfId="5073"/>
    <cellStyle name="Normal 9 89" xfId="3259"/>
    <cellStyle name="Normal 9 89 2" xfId="5074"/>
    <cellStyle name="Normal 9 9" xfId="3260"/>
    <cellStyle name="Normal 9 9 2" xfId="5075"/>
    <cellStyle name="Normal 9 90" xfId="3261"/>
    <cellStyle name="Normal 9 90 2" xfId="5076"/>
    <cellStyle name="Normal 9 91" xfId="3262"/>
    <cellStyle name="Normal 9 91 2" xfId="5077"/>
    <cellStyle name="Normal 9 92" xfId="3263"/>
    <cellStyle name="Normal 9 92 2" xfId="5078"/>
    <cellStyle name="Normal 9 93" xfId="3264"/>
    <cellStyle name="Normal 9 93 2" xfId="5079"/>
    <cellStyle name="Normal 9 94" xfId="3265"/>
    <cellStyle name="Normal 9 94 2" xfId="5080"/>
    <cellStyle name="Normal 9 95" xfId="3266"/>
    <cellStyle name="Normal 9 95 2" xfId="5081"/>
    <cellStyle name="Normal 9 96" xfId="3267"/>
    <cellStyle name="Normal 9 96 2" xfId="5082"/>
    <cellStyle name="Normal 9 97" xfId="3268"/>
    <cellStyle name="Normal 9 97 2" xfId="5083"/>
    <cellStyle name="Normal 9 98" xfId="3269"/>
    <cellStyle name="Normal 9 98 2" xfId="5084"/>
    <cellStyle name="Normal 9 99" xfId="3270"/>
    <cellStyle name="Normal 9 99 2" xfId="5085"/>
    <cellStyle name="Normal 90" xfId="3271"/>
    <cellStyle name="Normal 90 2" xfId="5086"/>
    <cellStyle name="Normal 91" xfId="3272"/>
    <cellStyle name="Normal 91 2" xfId="5087"/>
    <cellStyle name="Normal 92" xfId="3273"/>
    <cellStyle name="Normal 92 2" xfId="5088"/>
    <cellStyle name="Normal 93" xfId="3274"/>
    <cellStyle name="Normal 93 2" xfId="5089"/>
    <cellStyle name="Normal 94" xfId="3275"/>
    <cellStyle name="Normal 94 2" xfId="5090"/>
    <cellStyle name="Normal 95" xfId="3276"/>
    <cellStyle name="Normal 95 2" xfId="5091"/>
    <cellStyle name="Normal 96" xfId="3277"/>
    <cellStyle name="Normal 96 2" xfId="5092"/>
    <cellStyle name="Normal 97" xfId="3278"/>
    <cellStyle name="Normal 97 2" xfId="5093"/>
    <cellStyle name="Normal 98" xfId="3279"/>
    <cellStyle name="Normal 98 2" xfId="5094"/>
    <cellStyle name="Normal 99" xfId="3280"/>
    <cellStyle name="Normal 99 2" xfId="5095"/>
    <cellStyle name="Nota 10" xfId="3281"/>
    <cellStyle name="Nota 10 2" xfId="5096"/>
    <cellStyle name="Nota 11" xfId="3282"/>
    <cellStyle name="Nota 11 2" xfId="5097"/>
    <cellStyle name="Nota 12" xfId="3283"/>
    <cellStyle name="Nota 12 2" xfId="5098"/>
    <cellStyle name="Nota 13" xfId="3284"/>
    <cellStyle name="Nota 13 2" xfId="5099"/>
    <cellStyle name="Nota 14" xfId="3422"/>
    <cellStyle name="Nota 14 2" xfId="5270"/>
    <cellStyle name="Nota 14 2 2" xfId="5454"/>
    <cellStyle name="Nota 14 2 3" xfId="5526"/>
    <cellStyle name="Nota 14 2 4" xfId="5377"/>
    <cellStyle name="Nota 14 3" xfId="5404"/>
    <cellStyle name="Nota 14 4" xfId="5481"/>
    <cellStyle name="Nota 14 5" xfId="5323"/>
    <cellStyle name="Nota 14 6" xfId="5573"/>
    <cellStyle name="Nota 14 7" xfId="5626"/>
    <cellStyle name="Nota 15" xfId="5230"/>
    <cellStyle name="Nota 15 2" xfId="5275"/>
    <cellStyle name="Nota 15 2 2" xfId="5531"/>
    <cellStyle name="Nota 15 2 3" xfId="5410"/>
    <cellStyle name="Nota 15 3" xfId="5485"/>
    <cellStyle name="Nota 15 4" xfId="5327"/>
    <cellStyle name="Nota 15 5" xfId="5578"/>
    <cellStyle name="Nota 15 6" xfId="5630"/>
    <cellStyle name="Nota 2" xfId="3285"/>
    <cellStyle name="Nota 2 2" xfId="5100"/>
    <cellStyle name="Nota 3" xfId="3286"/>
    <cellStyle name="Nota 3 2" xfId="5101"/>
    <cellStyle name="Nota 4" xfId="3287"/>
    <cellStyle name="Nota 4 2" xfId="5102"/>
    <cellStyle name="Nota 5" xfId="3288"/>
    <cellStyle name="Nota 5 2" xfId="5103"/>
    <cellStyle name="Nota 6" xfId="3289"/>
    <cellStyle name="Nota 6 2" xfId="5104"/>
    <cellStyle name="Nota 7" xfId="3290"/>
    <cellStyle name="Nota 7 2" xfId="5105"/>
    <cellStyle name="Nota 8" xfId="3291"/>
    <cellStyle name="Nota 8 2" xfId="5106"/>
    <cellStyle name="Nota 9" xfId="3292"/>
    <cellStyle name="Nota 9 2" xfId="5107"/>
    <cellStyle name="Porcentagem 2" xfId="3294"/>
    <cellStyle name="Porcentagem 2 2" xfId="5108"/>
    <cellStyle name="Porcentagem 3" xfId="3295"/>
    <cellStyle name="Porcentagem 3 2" xfId="5109"/>
    <cellStyle name="Porcentagem 4" xfId="3296"/>
    <cellStyle name="Porcentagem 4 2" xfId="3297"/>
    <cellStyle name="Porcentagem 4 2 2" xfId="5111"/>
    <cellStyle name="Porcentagem 4 3" xfId="5110"/>
    <cellStyle name="Porcentagem 5" xfId="3298"/>
    <cellStyle name="Porcentagem 5 2" xfId="5112"/>
    <cellStyle name="Porcentagem 6" xfId="3417"/>
    <cellStyle name="Porcentagem 7" xfId="3293"/>
    <cellStyle name="Result" xfId="3299"/>
    <cellStyle name="Result 1" xfId="3300"/>
    <cellStyle name="Result 1 2" xfId="5114"/>
    <cellStyle name="Result 2" xfId="5113"/>
    <cellStyle name="Result2" xfId="3301"/>
    <cellStyle name="Result2 1" xfId="3302"/>
    <cellStyle name="Result2 1 2" xfId="5116"/>
    <cellStyle name="Result2 2" xfId="5115"/>
    <cellStyle name="Ruim" xfId="9" builtinId="27" customBuiltin="1"/>
    <cellStyle name="Saída" xfId="12" builtinId="21" customBuiltin="1"/>
    <cellStyle name="Saída 2" xfId="3303"/>
    <cellStyle name="Saída 2 2" xfId="5117"/>
    <cellStyle name="Saída 3" xfId="3304"/>
    <cellStyle name="Saída 3 2" xfId="5118"/>
    <cellStyle name="Separador de milhares 10" xfId="3305"/>
    <cellStyle name="Separador de milhares 10 2" xfId="5119"/>
    <cellStyle name="Separador de milhares 11" xfId="3306"/>
    <cellStyle name="Separador de milhares 11 2" xfId="5120"/>
    <cellStyle name="Separador de milhares 12" xfId="3307"/>
    <cellStyle name="Separador de milhares 12 2" xfId="5121"/>
    <cellStyle name="Separador de milhares 13" xfId="3308"/>
    <cellStyle name="Separador de milhares 13 2" xfId="3309"/>
    <cellStyle name="Separador de milhares 13 2 2" xfId="5123"/>
    <cellStyle name="Separador de milhares 13 3" xfId="5122"/>
    <cellStyle name="Separador de milhares 14" xfId="3310"/>
    <cellStyle name="Separador de milhares 14 2" xfId="3311"/>
    <cellStyle name="Separador de milhares 14 2 2" xfId="3312"/>
    <cellStyle name="Separador de milhares 14 2 2 2" xfId="5126"/>
    <cellStyle name="Separador de milhares 14 2 3" xfId="5125"/>
    <cellStyle name="Separador de milhares 14 3" xfId="3313"/>
    <cellStyle name="Separador de milhares 14 3 2" xfId="5127"/>
    <cellStyle name="Separador de milhares 14 4" xfId="5124"/>
    <cellStyle name="Separador de milhares 2" xfId="3314"/>
    <cellStyle name="Separador de milhares 2 2" xfId="3315"/>
    <cellStyle name="Separador de milhares 2 2 2" xfId="5129"/>
    <cellStyle name="Separador de milhares 2 3" xfId="3316"/>
    <cellStyle name="Separador de milhares 2 3 2" xfId="5130"/>
    <cellStyle name="Separador de milhares 2 4" xfId="3317"/>
    <cellStyle name="Separador de milhares 2 4 2" xfId="5131"/>
    <cellStyle name="Separador de milhares 2 5" xfId="3318"/>
    <cellStyle name="Separador de milhares 2 5 2" xfId="5132"/>
    <cellStyle name="Separador de milhares 2 6" xfId="5128"/>
    <cellStyle name="Separador de milhares 2_45_46" xfId="3319"/>
    <cellStyle name="Separador de milhares 3" xfId="3320"/>
    <cellStyle name="Separador de milhares 3 2" xfId="5133"/>
    <cellStyle name="Separador de milhares 4" xfId="3321"/>
    <cellStyle name="Separador de milhares 4 2" xfId="5134"/>
    <cellStyle name="Separador de milhares 5" xfId="3322"/>
    <cellStyle name="Separador de milhares 5 2" xfId="5135"/>
    <cellStyle name="Separador de milhares 6" xfId="3323"/>
    <cellStyle name="Separador de milhares 6 2" xfId="5136"/>
    <cellStyle name="Separador de milhares 7" xfId="3324"/>
    <cellStyle name="Separador de milhares 7 2" xfId="5137"/>
    <cellStyle name="Separador de milhares 8" xfId="3325"/>
    <cellStyle name="Separador de milhares 8 2" xfId="5138"/>
    <cellStyle name="Separador de milhares 9" xfId="3326"/>
    <cellStyle name="Separador de milhares 9 2" xfId="5139"/>
    <cellStyle name="TableStyleLight1" xfId="3327"/>
    <cellStyle name="TableStyleLight1 2" xfId="5140"/>
    <cellStyle name="Texto de Aviso" xfId="16" builtinId="11" customBuiltin="1"/>
    <cellStyle name="Texto de Aviso 2" xfId="3328"/>
    <cellStyle name="Texto de Aviso 2 2" xfId="5141"/>
    <cellStyle name="Texto de Aviso 3" xfId="3329"/>
    <cellStyle name="Texto de Aviso 3 2" xfId="5142"/>
    <cellStyle name="Texto Explicativo" xfId="2" builtinId="53" customBuiltin="1"/>
    <cellStyle name="Texto Explicativo 2" xfId="3330"/>
    <cellStyle name="Texto Explicativo 2 2" xfId="5143"/>
    <cellStyle name="Texto Explicativo 3" xfId="3331"/>
    <cellStyle name="Texto Explicativo 3 2" xfId="5144"/>
    <cellStyle name="Texto Explicativo 4" xfId="3419"/>
    <cellStyle name="Título" xfId="3" builtinId="15" customBuiltin="1"/>
    <cellStyle name="Título 1" xfId="4" builtinId="16" customBuiltin="1"/>
    <cellStyle name="Título 1 1" xfId="3332"/>
    <cellStyle name="Título 1 1 1" xfId="3333"/>
    <cellStyle name="Título 1 1 1 1" xfId="3334"/>
    <cellStyle name="Título 1 1 1 1 1" xfId="3335"/>
    <cellStyle name="Título 1 1 1 1 1 2" xfId="5148"/>
    <cellStyle name="Título 1 1 1 1 2" xfId="5147"/>
    <cellStyle name="Título 1 1 1 2" xfId="5146"/>
    <cellStyle name="Título 1 1 2" xfId="5145"/>
    <cellStyle name="Título 1 1_45_46" xfId="3336"/>
    <cellStyle name="Título 1 10" xfId="3337"/>
    <cellStyle name="Título 1 10 2" xfId="5149"/>
    <cellStyle name="Título 1 11" xfId="3338"/>
    <cellStyle name="Título 1 11 2" xfId="5150"/>
    <cellStyle name="Título 1 12" xfId="3339"/>
    <cellStyle name="Título 1 12 2" xfId="5151"/>
    <cellStyle name="Título 1 13" xfId="3340"/>
    <cellStyle name="Título 1 13 2" xfId="5152"/>
    <cellStyle name="Título 1 14" xfId="3341"/>
    <cellStyle name="Título 1 14 2" xfId="5153"/>
    <cellStyle name="Título 1 15" xfId="3342"/>
    <cellStyle name="Título 1 15 2" xfId="5154"/>
    <cellStyle name="Título 1 16" xfId="3343"/>
    <cellStyle name="Título 1 16 2" xfId="5155"/>
    <cellStyle name="Título 1 17" xfId="3344"/>
    <cellStyle name="Título 1 17 2" xfId="5156"/>
    <cellStyle name="Título 1 2" xfId="3345"/>
    <cellStyle name="Título 1 2 2" xfId="5157"/>
    <cellStyle name="Título 1 3" xfId="3346"/>
    <cellStyle name="Título 1 3 2" xfId="5158"/>
    <cellStyle name="Título 1 4" xfId="3347"/>
    <cellStyle name="Título 1 4 2" xfId="5159"/>
    <cellStyle name="Título 1 5" xfId="3348"/>
    <cellStyle name="Título 1 5 2" xfId="5160"/>
    <cellStyle name="Título 1 6" xfId="3349"/>
    <cellStyle name="Título 1 6 2" xfId="5161"/>
    <cellStyle name="Título 1 7" xfId="3350"/>
    <cellStyle name="Título 1 7 2" xfId="5162"/>
    <cellStyle name="Título 1 8" xfId="3351"/>
    <cellStyle name="Título 1 8 2" xfId="5163"/>
    <cellStyle name="Título 1 9" xfId="3352"/>
    <cellStyle name="Título 1 9 2" xfId="5164"/>
    <cellStyle name="Título 10" xfId="3353"/>
    <cellStyle name="Título 10 2" xfId="5165"/>
    <cellStyle name="Título 11" xfId="3354"/>
    <cellStyle name="Título 11 2" xfId="5166"/>
    <cellStyle name="Título 12" xfId="3355"/>
    <cellStyle name="Título 12 2" xfId="5167"/>
    <cellStyle name="Título 13" xfId="3356"/>
    <cellStyle name="Título 13 2" xfId="5168"/>
    <cellStyle name="Título 14" xfId="3357"/>
    <cellStyle name="Título 14 2" xfId="5169"/>
    <cellStyle name="Título 15" xfId="3358"/>
    <cellStyle name="Título 15 2" xfId="5170"/>
    <cellStyle name="Título 16" xfId="3359"/>
    <cellStyle name="Título 16 2" xfId="5171"/>
    <cellStyle name="Título 17" xfId="3360"/>
    <cellStyle name="Título 17 2" xfId="5172"/>
    <cellStyle name="Título 18" xfId="3361"/>
    <cellStyle name="Título 18 2" xfId="5173"/>
    <cellStyle name="Título 19" xfId="3362"/>
    <cellStyle name="Título 19 2" xfId="5174"/>
    <cellStyle name="Título 2" xfId="5" builtinId="17" customBuiltin="1"/>
    <cellStyle name="Título 2 10" xfId="3363"/>
    <cellStyle name="Título 2 10 2" xfId="5175"/>
    <cellStyle name="Título 2 11" xfId="3364"/>
    <cellStyle name="Título 2 11 2" xfId="5176"/>
    <cellStyle name="Título 2 12" xfId="3365"/>
    <cellStyle name="Título 2 12 2" xfId="5177"/>
    <cellStyle name="Título 2 13" xfId="3366"/>
    <cellStyle name="Título 2 13 2" xfId="5178"/>
    <cellStyle name="Título 2 2" xfId="3367"/>
    <cellStyle name="Título 2 2 2" xfId="5179"/>
    <cellStyle name="Título 2 3" xfId="3368"/>
    <cellStyle name="Título 2 3 2" xfId="5180"/>
    <cellStyle name="Título 2 4" xfId="3369"/>
    <cellStyle name="Título 2 4 2" xfId="5181"/>
    <cellStyle name="Título 2 5" xfId="3370"/>
    <cellStyle name="Título 2 5 2" xfId="5182"/>
    <cellStyle name="Título 2 6" xfId="3371"/>
    <cellStyle name="Título 2 6 2" xfId="5183"/>
    <cellStyle name="Título 2 7" xfId="3372"/>
    <cellStyle name="Título 2 7 2" xfId="5184"/>
    <cellStyle name="Título 2 8" xfId="3373"/>
    <cellStyle name="Título 2 8 2" xfId="5185"/>
    <cellStyle name="Título 2 9" xfId="3374"/>
    <cellStyle name="Título 2 9 2" xfId="5186"/>
    <cellStyle name="Título 20" xfId="3375"/>
    <cellStyle name="Título 20 2" xfId="5187"/>
    <cellStyle name="Título 3" xfId="6" builtinId="18" customBuiltin="1"/>
    <cellStyle name="Título 3 10" xfId="3376"/>
    <cellStyle name="Título 3 10 2" xfId="5188"/>
    <cellStyle name="Título 3 11" xfId="3377"/>
    <cellStyle name="Título 3 11 2" xfId="5189"/>
    <cellStyle name="Título 3 12" xfId="3378"/>
    <cellStyle name="Título 3 12 2" xfId="5190"/>
    <cellStyle name="Título 3 13" xfId="3379"/>
    <cellStyle name="Título 3 13 2" xfId="5191"/>
    <cellStyle name="Título 3 2" xfId="3380"/>
    <cellStyle name="Título 3 2 2" xfId="5192"/>
    <cellStyle name="Título 3 3" xfId="3381"/>
    <cellStyle name="Título 3 3 2" xfId="5193"/>
    <cellStyle name="Título 3 4" xfId="3382"/>
    <cellStyle name="Título 3 4 2" xfId="5194"/>
    <cellStyle name="Título 3 5" xfId="3383"/>
    <cellStyle name="Título 3 5 2" xfId="5195"/>
    <cellStyle name="Título 3 6" xfId="3384"/>
    <cellStyle name="Título 3 6 2" xfId="5196"/>
    <cellStyle name="Título 3 7" xfId="3385"/>
    <cellStyle name="Título 3 7 2" xfId="5197"/>
    <cellStyle name="Título 3 8" xfId="3386"/>
    <cellStyle name="Título 3 8 2" xfId="5198"/>
    <cellStyle name="Título 3 9" xfId="3387"/>
    <cellStyle name="Título 3 9 2" xfId="5199"/>
    <cellStyle name="Título 4" xfId="7" builtinId="19" customBuiltin="1"/>
    <cellStyle name="Título 4 10" xfId="3388"/>
    <cellStyle name="Título 4 10 2" xfId="5200"/>
    <cellStyle name="Título 4 11" xfId="3389"/>
    <cellStyle name="Título 4 11 2" xfId="5201"/>
    <cellStyle name="Título 4 12" xfId="3390"/>
    <cellStyle name="Título 4 12 2" xfId="5202"/>
    <cellStyle name="Título 4 13" xfId="3391"/>
    <cellStyle name="Título 4 13 2" xfId="5203"/>
    <cellStyle name="Título 4 2" xfId="3392"/>
    <cellStyle name="Título 4 2 2" xfId="5204"/>
    <cellStyle name="Título 4 3" xfId="3393"/>
    <cellStyle name="Título 4 3 2" xfId="5205"/>
    <cellStyle name="Título 4 4" xfId="3394"/>
    <cellStyle name="Título 4 4 2" xfId="5206"/>
    <cellStyle name="Título 4 5" xfId="3395"/>
    <cellStyle name="Título 4 5 2" xfId="5207"/>
    <cellStyle name="Título 4 6" xfId="3396"/>
    <cellStyle name="Título 4 6 2" xfId="5208"/>
    <cellStyle name="Título 4 7" xfId="3397"/>
    <cellStyle name="Título 4 7 2" xfId="5209"/>
    <cellStyle name="Título 4 8" xfId="3398"/>
    <cellStyle name="Título 4 8 2" xfId="5210"/>
    <cellStyle name="Título 4 9" xfId="3399"/>
    <cellStyle name="Título 4 9 2" xfId="5211"/>
    <cellStyle name="Título 5" xfId="3400"/>
    <cellStyle name="Título 5 2" xfId="5212"/>
    <cellStyle name="Título 6" xfId="3401"/>
    <cellStyle name="Título 6 2" xfId="5213"/>
    <cellStyle name="Título 7" xfId="3402"/>
    <cellStyle name="Título 7 2" xfId="5214"/>
    <cellStyle name="Título 8" xfId="3403"/>
    <cellStyle name="Título 8 2" xfId="5215"/>
    <cellStyle name="Título 9" xfId="3404"/>
    <cellStyle name="Título 9 2" xfId="5216"/>
    <cellStyle name="Total" xfId="17" builtinId="25" customBuiltin="1"/>
    <cellStyle name="Total 10" xfId="3405"/>
    <cellStyle name="Total 10 2" xfId="5217"/>
    <cellStyle name="Total 11" xfId="3406"/>
    <cellStyle name="Total 11 2" xfId="5218"/>
    <cellStyle name="Total 12" xfId="3407"/>
    <cellStyle name="Total 12 2" xfId="5219"/>
    <cellStyle name="Total 13" xfId="3408"/>
    <cellStyle name="Total 13 2" xfId="5220"/>
    <cellStyle name="Total 2" xfId="3409"/>
    <cellStyle name="Total 2 2" xfId="5221"/>
    <cellStyle name="Total 3" xfId="3410"/>
    <cellStyle name="Total 3 2" xfId="5222"/>
    <cellStyle name="Total 4" xfId="3411"/>
    <cellStyle name="Total 4 2" xfId="5223"/>
    <cellStyle name="Total 5" xfId="3412"/>
    <cellStyle name="Total 5 2" xfId="5224"/>
    <cellStyle name="Total 6" xfId="3413"/>
    <cellStyle name="Total 6 2" xfId="5225"/>
    <cellStyle name="Total 7" xfId="3414"/>
    <cellStyle name="Total 7 2" xfId="5226"/>
    <cellStyle name="Total 8" xfId="3415"/>
    <cellStyle name="Total 8 2" xfId="5227"/>
    <cellStyle name="Total 9" xfId="3416"/>
    <cellStyle name="Total 9 2" xfId="5228"/>
    <cellStyle name="Vírgula 2" xfId="5229"/>
    <cellStyle name="Vírgula 3" xfId="562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B6CC95"/>
      <rgbColor rgb="00996600"/>
      <rgbColor rgb="007D5FA0"/>
      <rgbColor rgb="0031859C"/>
      <rgbColor rgb="00C0C0C0"/>
      <rgbColor rgb="00808080"/>
      <rgbColor rgb="0090A7CC"/>
      <rgbColor rgb="00993366"/>
      <rgbColor rgb="00FFFFCC"/>
      <rgbColor rgb="00CCFFFF"/>
      <rgbColor rgb="0049ABC5"/>
      <rgbColor rgb="00FF8080"/>
      <rgbColor rgb="003E6CA1"/>
      <rgbColor rgb="00D9D9D9"/>
      <rgbColor rgb="00FECBCB"/>
      <rgbColor rgb="008EB6E3"/>
      <rgbColor rgb="00C3D69B"/>
      <rgbColor rgb="0000B0F0"/>
      <rgbColor rgb="0098B855"/>
      <rgbColor rgb="009BBB59"/>
      <rgbColor rgb="003F98B0"/>
      <rgbColor rgb="00B1DCFF"/>
      <rgbColor rgb="0000CCFF"/>
      <rgbColor rgb="00DDDDDD"/>
      <rgbColor rgb="00CCFFCC"/>
      <rgbColor rgb="00FFFF99"/>
      <rgbColor rgb="0099CCFF"/>
      <rgbColor rgb="00BD9CBD"/>
      <rgbColor rgb="00CC99FF"/>
      <rgbColor rgb="00FFCC99"/>
      <rgbColor rgb="004A7EBB"/>
      <rgbColor rgb="0033CCCC"/>
      <rgbColor rgb="0092D050"/>
      <rgbColor rgb="00EF8A3C"/>
      <rgbColor rgb="00FF9900"/>
      <rgbColor rgb="00E46C0A"/>
      <rgbColor rgb="0071588F"/>
      <rgbColor rgb="00888784"/>
      <rgbColor rgb="00193D6E"/>
      <rgbColor rgb="00339966"/>
      <rgbColor rgb="00829E44"/>
      <rgbColor rgb="004F81BD"/>
      <rgbColor rgb="00B84946"/>
      <rgbColor rgb="00953735"/>
      <rgbColor rgb="00604A7B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/>
              <a:t>Número de Casos novos de sífilis congênita em menores de um ano, segundo local de residência. Bahia. Período: 2013- 2018.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5397397861428341E-2"/>
          <c:y val="0.1253306619208053"/>
          <c:w val="0.92084722860731716"/>
          <c:h val="0.488868492629363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 - Núcleo Regional de Saúde'!$B$4</c:f>
              <c:strCache>
                <c:ptCount val="1"/>
                <c:pt idx="0">
                  <c:v>2013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 - Núcleo Regional de Saúde'!$A$4:$A$15</c15:sqref>
                  </c15:fullRef>
                </c:ext>
              </c:extLst>
              <c:f>'BA - Núcleo Regional de Saúde'!$A$5:$A$13</c:f>
              <c:strCache>
                <c:ptCount val="9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Saúde'!$B$4:$B$15</c15:sqref>
                  </c15:fullRef>
                </c:ext>
              </c:extLst>
              <c:f>'BA - Núcleo Regional de Saúde'!$B$5:$B$13</c:f>
              <c:numCache>
                <c:formatCode>General</c:formatCode>
                <c:ptCount val="9"/>
                <c:pt idx="0">
                  <c:v>76</c:v>
                </c:pt>
                <c:pt idx="1">
                  <c:v>10</c:v>
                </c:pt>
                <c:pt idx="2">
                  <c:v>60</c:v>
                </c:pt>
                <c:pt idx="3">
                  <c:v>502</c:v>
                </c:pt>
                <c:pt idx="4">
                  <c:v>17</c:v>
                </c:pt>
                <c:pt idx="5">
                  <c:v>47</c:v>
                </c:pt>
                <c:pt idx="6">
                  <c:v>11</c:v>
                </c:pt>
                <c:pt idx="7">
                  <c:v>39</c:v>
                </c:pt>
                <c:pt idx="8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3-4F3E-A799-D48687BFD3BF}"/>
            </c:ext>
          </c:extLst>
        </c:ser>
        <c:ser>
          <c:idx val="1"/>
          <c:order val="1"/>
          <c:tx>
            <c:strRef>
              <c:f>'BA - Núcleo Regional de Saúde'!$C$4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 - Núcleo Regional de Saúde'!$A$4:$A$15</c15:sqref>
                  </c15:fullRef>
                </c:ext>
              </c:extLst>
              <c:f>'BA - Núcleo Regional de Saúde'!$A$5:$A$13</c:f>
              <c:strCache>
                <c:ptCount val="9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Saúde'!$C$4:$C$15</c15:sqref>
                  </c15:fullRef>
                </c:ext>
              </c:extLst>
              <c:f>'BA - Núcleo Regional de Saúde'!$C$5:$C$13</c:f>
              <c:numCache>
                <c:formatCode>General</c:formatCode>
                <c:ptCount val="9"/>
                <c:pt idx="0">
                  <c:v>101</c:v>
                </c:pt>
                <c:pt idx="1">
                  <c:v>21</c:v>
                </c:pt>
                <c:pt idx="2">
                  <c:v>121</c:v>
                </c:pt>
                <c:pt idx="3">
                  <c:v>612</c:v>
                </c:pt>
                <c:pt idx="4">
                  <c:v>12</c:v>
                </c:pt>
                <c:pt idx="5">
                  <c:v>41</c:v>
                </c:pt>
                <c:pt idx="6">
                  <c:v>17</c:v>
                </c:pt>
                <c:pt idx="7">
                  <c:v>30</c:v>
                </c:pt>
                <c:pt idx="8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63-4F3E-A799-D48687BFD3BF}"/>
            </c:ext>
          </c:extLst>
        </c:ser>
        <c:ser>
          <c:idx val="2"/>
          <c:order val="2"/>
          <c:tx>
            <c:strRef>
              <c:f>'BA - Núcleo Regional de Saúde'!$D$4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 - Núcleo Regional de Saúde'!$A$4:$A$15</c15:sqref>
                  </c15:fullRef>
                </c:ext>
              </c:extLst>
              <c:f>'BA - Núcleo Regional de Saúde'!$A$5:$A$13</c:f>
              <c:strCache>
                <c:ptCount val="9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Saúde'!$D$4:$D$15</c15:sqref>
                  </c15:fullRef>
                </c:ext>
              </c:extLst>
              <c:f>'BA - Núcleo Regional de Saúde'!$D$5:$D$13</c:f>
              <c:numCache>
                <c:formatCode>General</c:formatCode>
                <c:ptCount val="9"/>
                <c:pt idx="0">
                  <c:v>117</c:v>
                </c:pt>
                <c:pt idx="1">
                  <c:v>27</c:v>
                </c:pt>
                <c:pt idx="2">
                  <c:v>152</c:v>
                </c:pt>
                <c:pt idx="3">
                  <c:v>642</c:v>
                </c:pt>
                <c:pt idx="4">
                  <c:v>17</c:v>
                </c:pt>
                <c:pt idx="5">
                  <c:v>57</c:v>
                </c:pt>
                <c:pt idx="6">
                  <c:v>29</c:v>
                </c:pt>
                <c:pt idx="7">
                  <c:v>48</c:v>
                </c:pt>
                <c:pt idx="8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63-4F3E-A799-D48687BFD3BF}"/>
            </c:ext>
          </c:extLst>
        </c:ser>
        <c:ser>
          <c:idx val="3"/>
          <c:order val="3"/>
          <c:tx>
            <c:strRef>
              <c:f>'BA - Núcleo Regional de Saúde'!$E$4</c:f>
              <c:strCache>
                <c:ptCount val="1"/>
                <c:pt idx="0">
                  <c:v>2016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 - Núcleo Regional de Saúde'!$A$4:$A$15</c15:sqref>
                  </c15:fullRef>
                </c:ext>
              </c:extLst>
              <c:f>'BA - Núcleo Regional de Saúde'!$A$5:$A$13</c:f>
              <c:strCache>
                <c:ptCount val="9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Saúde'!$E$4:$E$15</c15:sqref>
                  </c15:fullRef>
                </c:ext>
              </c:extLst>
              <c:f>'BA - Núcleo Regional de Saúde'!$E$5:$E$13</c:f>
              <c:numCache>
                <c:formatCode>General</c:formatCode>
                <c:ptCount val="9"/>
                <c:pt idx="0">
                  <c:v>164</c:v>
                </c:pt>
                <c:pt idx="1">
                  <c:v>38</c:v>
                </c:pt>
                <c:pt idx="2">
                  <c:v>173</c:v>
                </c:pt>
                <c:pt idx="3">
                  <c:v>751</c:v>
                </c:pt>
                <c:pt idx="4">
                  <c:v>25</c:v>
                </c:pt>
                <c:pt idx="5">
                  <c:v>54</c:v>
                </c:pt>
                <c:pt idx="6">
                  <c:v>21</c:v>
                </c:pt>
                <c:pt idx="7">
                  <c:v>63</c:v>
                </c:pt>
                <c:pt idx="8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63-4F3E-A799-D48687BFD3BF}"/>
            </c:ext>
          </c:extLst>
        </c:ser>
        <c:ser>
          <c:idx val="4"/>
          <c:order val="4"/>
          <c:tx>
            <c:strRef>
              <c:f>'BA - Núcleo Regional de Saúde'!$F$4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 - Núcleo Regional de Saúde'!$A$4:$A$15</c15:sqref>
                  </c15:fullRef>
                </c:ext>
              </c:extLst>
              <c:f>'BA - Núcleo Regional de Saúde'!$A$5:$A$13</c:f>
              <c:strCache>
                <c:ptCount val="9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Saúde'!$F$4:$F$15</c15:sqref>
                  </c15:fullRef>
                </c:ext>
              </c:extLst>
              <c:f>'BA - Núcleo Regional de Saúde'!$F$5:$F$13</c:f>
              <c:numCache>
                <c:formatCode>General</c:formatCode>
                <c:ptCount val="9"/>
                <c:pt idx="0">
                  <c:v>136</c:v>
                </c:pt>
                <c:pt idx="1">
                  <c:v>53</c:v>
                </c:pt>
                <c:pt idx="2">
                  <c:v>113</c:v>
                </c:pt>
                <c:pt idx="3">
                  <c:v>714</c:v>
                </c:pt>
                <c:pt idx="4">
                  <c:v>55</c:v>
                </c:pt>
                <c:pt idx="5">
                  <c:v>64</c:v>
                </c:pt>
                <c:pt idx="6">
                  <c:v>29</c:v>
                </c:pt>
                <c:pt idx="7">
                  <c:v>63</c:v>
                </c:pt>
                <c:pt idx="8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63-4F3E-A799-D48687BFD3BF}"/>
            </c:ext>
          </c:extLst>
        </c:ser>
        <c:ser>
          <c:idx val="5"/>
          <c:order val="5"/>
          <c:tx>
            <c:strRef>
              <c:f>'BA - Núcleo Regional de Saúde'!$G$4</c:f>
              <c:strCache>
                <c:ptCount val="1"/>
                <c:pt idx="0">
                  <c:v>2018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'BA - Núcleo Regional de Saúde'!$A$4:$A$15</c15:sqref>
                  </c15:fullRef>
                </c:ext>
              </c:extLst>
              <c:f>'BA - Núcleo Regional de Saúde'!$A$5:$A$13</c:f>
              <c:strCache>
                <c:ptCount val="9"/>
                <c:pt idx="0">
                  <c:v>Centro-Leste</c:v>
                </c:pt>
                <c:pt idx="1">
                  <c:v>Centro-Norte</c:v>
                </c:pt>
                <c:pt idx="2">
                  <c:v>Extremo-Sul</c:v>
                </c:pt>
                <c:pt idx="3">
                  <c:v>Leste</c:v>
                </c:pt>
                <c:pt idx="4">
                  <c:v>Nordeste</c:v>
                </c:pt>
                <c:pt idx="5">
                  <c:v>Norte</c:v>
                </c:pt>
                <c:pt idx="6">
                  <c:v>Oeste</c:v>
                </c:pt>
                <c:pt idx="7">
                  <c:v>Sudoeste</c:v>
                </c:pt>
                <c:pt idx="8">
                  <c:v>Sul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 - Núcleo Regional de Saúde'!$G$4:$G$15</c15:sqref>
                  </c15:fullRef>
                </c:ext>
              </c:extLst>
              <c:f>'BA - Núcleo Regional de Saúde'!$G$5:$G$13</c:f>
              <c:numCache>
                <c:formatCode>General</c:formatCode>
                <c:ptCount val="9"/>
                <c:pt idx="0">
                  <c:v>103</c:v>
                </c:pt>
                <c:pt idx="1">
                  <c:v>54</c:v>
                </c:pt>
                <c:pt idx="2">
                  <c:v>67</c:v>
                </c:pt>
                <c:pt idx="3">
                  <c:v>742</c:v>
                </c:pt>
                <c:pt idx="4">
                  <c:v>46</c:v>
                </c:pt>
                <c:pt idx="5">
                  <c:v>69</c:v>
                </c:pt>
                <c:pt idx="6">
                  <c:v>40</c:v>
                </c:pt>
                <c:pt idx="7">
                  <c:v>72</c:v>
                </c:pt>
                <c:pt idx="8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63-4F3E-A799-D48687BF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28587168"/>
        <c:axId val="426477648"/>
      </c:barChart>
      <c:catAx>
        <c:axId val="42858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26477648"/>
        <c:crosses val="autoZero"/>
        <c:auto val="1"/>
        <c:lblAlgn val="ctr"/>
        <c:lblOffset val="100"/>
        <c:noMultiLvlLbl val="0"/>
      </c:catAx>
      <c:valAx>
        <c:axId val="42647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28587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60456944253121"/>
          <c:y val="0.89980068045569883"/>
          <c:w val="0.29079086111493752"/>
          <c:h val="4.4917994185407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152398</xdr:rowOff>
    </xdr:from>
    <xdr:to>
      <xdr:col>27</xdr:col>
      <xdr:colOff>166688</xdr:colOff>
      <xdr:row>24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883C7F-135A-404A-953E-0354BAB1A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</cdr:x>
      <cdr:y>0.94571</cdr:y>
    </cdr:from>
    <cdr:to>
      <cdr:x>0.53021</cdr:x>
      <cdr:y>1</cdr:y>
    </cdr:to>
    <cdr:sp macro="" textlink="">
      <cdr:nvSpPr>
        <cdr:cNvPr id="2" name="CaixaDeTexto 2">
          <a:extLst xmlns:a="http://schemas.openxmlformats.org/drawingml/2006/main">
            <a:ext uri="{FF2B5EF4-FFF2-40B4-BE49-F238E27FC236}">
              <a16:creationId xmlns:a16="http://schemas.microsoft.com/office/drawing/2014/main" id="{88C26B7B-9CA5-41AF-A224-9D2645E5D3A1}"/>
            </a:ext>
          </a:extLst>
        </cdr:cNvPr>
        <cdr:cNvSpPr txBox="1"/>
      </cdr:nvSpPr>
      <cdr:spPr>
        <a:xfrm xmlns:a="http://schemas.openxmlformats.org/drawingml/2006/main">
          <a:off x="50800" y="4562477"/>
          <a:ext cx="5334000" cy="26193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SINAN/DIVEP/SUVISA/SESAB. Acesso em 29/04/2019. </a:t>
          </a:r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14"/>
  <sheetViews>
    <sheetView showGridLines="0" zoomScale="80" zoomScaleNormal="80" workbookViewId="0">
      <selection sqref="A1:B1"/>
    </sheetView>
  </sheetViews>
  <sheetFormatPr defaultColWidth="8.7109375" defaultRowHeight="15" x14ac:dyDescent="0.2"/>
  <cols>
    <col min="1" max="1" width="45.7109375" style="53" customWidth="1"/>
    <col min="2" max="2" width="118.85546875" style="53" customWidth="1"/>
    <col min="3" max="12" width="9.140625" style="53" customWidth="1"/>
    <col min="13" max="16384" width="8.7109375" style="49"/>
  </cols>
  <sheetData>
    <row r="1" spans="1:2" ht="43.5" customHeight="1" thickBot="1" x14ac:dyDescent="0.25">
      <c r="A1" s="86" t="s">
        <v>8</v>
      </c>
      <c r="B1" s="87"/>
    </row>
    <row r="2" spans="1:2" ht="29.25" customHeight="1" x14ac:dyDescent="0.2">
      <c r="A2" s="54" t="s">
        <v>1</v>
      </c>
      <c r="B2" s="55" t="s">
        <v>9</v>
      </c>
    </row>
    <row r="3" spans="1:2" ht="45" x14ac:dyDescent="0.2">
      <c r="A3" s="56" t="s">
        <v>2</v>
      </c>
      <c r="B3" s="57" t="s">
        <v>10</v>
      </c>
    </row>
    <row r="4" spans="1:2" ht="60" x14ac:dyDescent="0.2">
      <c r="A4" s="58" t="s">
        <v>3</v>
      </c>
      <c r="B4" s="59" t="s">
        <v>11</v>
      </c>
    </row>
    <row r="5" spans="1:2" ht="90.75" x14ac:dyDescent="0.2">
      <c r="A5" s="60" t="s">
        <v>4</v>
      </c>
      <c r="B5" s="61" t="s">
        <v>526</v>
      </c>
    </row>
    <row r="6" spans="1:2" ht="27.75" customHeight="1" x14ac:dyDescent="0.2">
      <c r="A6" s="62" t="s">
        <v>6</v>
      </c>
      <c r="B6" s="63" t="s">
        <v>12</v>
      </c>
    </row>
    <row r="7" spans="1:2" ht="27.75" customHeight="1" x14ac:dyDescent="0.2">
      <c r="A7" s="90" t="s">
        <v>7</v>
      </c>
      <c r="B7" s="88" t="s">
        <v>13</v>
      </c>
    </row>
    <row r="8" spans="1:2" ht="24.75" customHeight="1" x14ac:dyDescent="0.2">
      <c r="A8" s="91"/>
      <c r="B8" s="89"/>
    </row>
    <row r="9" spans="1:2" ht="99" customHeight="1" x14ac:dyDescent="0.2">
      <c r="A9" s="64" t="s">
        <v>571</v>
      </c>
      <c r="B9" s="65" t="s">
        <v>575</v>
      </c>
    </row>
    <row r="10" spans="1:2" x14ac:dyDescent="0.2">
      <c r="A10" s="66"/>
      <c r="B10" s="67"/>
    </row>
    <row r="14" spans="1:2" ht="15.75" x14ac:dyDescent="0.2">
      <c r="A14" s="68"/>
    </row>
  </sheetData>
  <mergeCells count="3">
    <mergeCell ref="A1:B1"/>
    <mergeCell ref="B7:B8"/>
    <mergeCell ref="A7:A8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7"/>
  <sheetViews>
    <sheetView showGridLines="0" zoomScale="80" zoomScaleNormal="80" workbookViewId="0"/>
  </sheetViews>
  <sheetFormatPr defaultColWidth="8.7109375" defaultRowHeight="15" x14ac:dyDescent="0.2"/>
  <cols>
    <col min="1" max="1" width="136.5703125" style="49" customWidth="1"/>
    <col min="2" max="2" width="13.7109375" style="49" customWidth="1"/>
    <col min="3" max="16384" width="8.7109375" style="49"/>
  </cols>
  <sheetData>
    <row r="1" spans="1:2" ht="59.25" customHeight="1" thickBot="1" x14ac:dyDescent="0.25">
      <c r="A1" s="2" t="s">
        <v>8</v>
      </c>
    </row>
    <row r="2" spans="1:2" ht="15.75" x14ac:dyDescent="0.2">
      <c r="A2" s="50" t="s">
        <v>0</v>
      </c>
      <c r="B2" s="51"/>
    </row>
    <row r="3" spans="1:2" ht="25.5" customHeight="1" x14ac:dyDescent="0.2">
      <c r="A3" s="47" t="s">
        <v>16</v>
      </c>
      <c r="B3" s="51"/>
    </row>
    <row r="4" spans="1:2" ht="48.75" customHeight="1" x14ac:dyDescent="0.2">
      <c r="A4" s="47" t="s">
        <v>17</v>
      </c>
      <c r="B4" s="51"/>
    </row>
    <row r="5" spans="1:2" ht="24" customHeight="1" x14ac:dyDescent="0.2">
      <c r="A5" s="52" t="s">
        <v>5</v>
      </c>
    </row>
    <row r="6" spans="1:2" ht="66" customHeight="1" x14ac:dyDescent="0.2">
      <c r="A6" s="48" t="s">
        <v>15</v>
      </c>
    </row>
    <row r="7" spans="1:2" ht="36" customHeight="1" x14ac:dyDescent="0.2">
      <c r="A7" s="48" t="s">
        <v>14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23"/>
  <sheetViews>
    <sheetView showGridLines="0" tabSelected="1" zoomScale="80" zoomScaleNormal="80" workbookViewId="0">
      <selection activeCell="A4" sqref="A4"/>
    </sheetView>
  </sheetViews>
  <sheetFormatPr defaultRowHeight="15" x14ac:dyDescent="0.25"/>
  <cols>
    <col min="1" max="1" width="119.42578125" style="1" customWidth="1"/>
    <col min="2" max="16384" width="9.140625" style="1"/>
  </cols>
  <sheetData>
    <row r="1" spans="1:1" ht="36" x14ac:dyDescent="0.25">
      <c r="A1" s="84" t="s">
        <v>576</v>
      </c>
    </row>
    <row r="2" spans="1:1" ht="30" customHeight="1" x14ac:dyDescent="0.25">
      <c r="A2" s="69" t="s">
        <v>528</v>
      </c>
    </row>
    <row r="3" spans="1:1" ht="50.1" customHeight="1" x14ac:dyDescent="0.25">
      <c r="A3" s="85" t="s">
        <v>570</v>
      </c>
    </row>
    <row r="4" spans="1:1" ht="50.1" customHeight="1" x14ac:dyDescent="0.25">
      <c r="A4" s="85" t="s">
        <v>577</v>
      </c>
    </row>
    <row r="5" spans="1:1" ht="50.1" customHeight="1" x14ac:dyDescent="0.25">
      <c r="A5" s="85" t="s">
        <v>573</v>
      </c>
    </row>
    <row r="6" spans="1:1" ht="50.1" customHeight="1" x14ac:dyDescent="0.25">
      <c r="A6" s="85" t="s">
        <v>540</v>
      </c>
    </row>
    <row r="7" spans="1:1" ht="50.1" customHeight="1" x14ac:dyDescent="0.25">
      <c r="A7" s="85" t="s">
        <v>543</v>
      </c>
    </row>
    <row r="8" spans="1:1" ht="50.1" customHeight="1" x14ac:dyDescent="0.25">
      <c r="A8" s="85" t="s">
        <v>572</v>
      </c>
    </row>
    <row r="9" spans="1:1" ht="50.1" customHeight="1" x14ac:dyDescent="0.25">
      <c r="A9" s="85" t="s">
        <v>574</v>
      </c>
    </row>
    <row r="10" spans="1:1" ht="50.1" customHeight="1" x14ac:dyDescent="0.25">
      <c r="A10" s="85" t="s">
        <v>544</v>
      </c>
    </row>
    <row r="11" spans="1:1" ht="30" customHeight="1" x14ac:dyDescent="0.25">
      <c r="A11" s="69" t="s">
        <v>527</v>
      </c>
    </row>
    <row r="12" spans="1:1" ht="50.1" customHeight="1" x14ac:dyDescent="0.25">
      <c r="A12" s="85" t="s">
        <v>541</v>
      </c>
    </row>
    <row r="13" spans="1:1" ht="50.1" customHeight="1" x14ac:dyDescent="0.25">
      <c r="A13" s="85" t="s">
        <v>529</v>
      </c>
    </row>
    <row r="14" spans="1:1" ht="50.1" customHeight="1" x14ac:dyDescent="0.25">
      <c r="A14" s="85" t="s">
        <v>530</v>
      </c>
    </row>
    <row r="15" spans="1:1" ht="50.1" customHeight="1" x14ac:dyDescent="0.25">
      <c r="A15" s="85" t="s">
        <v>531</v>
      </c>
    </row>
    <row r="16" spans="1:1" ht="50.1" customHeight="1" x14ac:dyDescent="0.25">
      <c r="A16" s="85" t="s">
        <v>539</v>
      </c>
    </row>
    <row r="17" spans="1:1" ht="50.1" customHeight="1" x14ac:dyDescent="0.25">
      <c r="A17" s="85" t="s">
        <v>532</v>
      </c>
    </row>
    <row r="18" spans="1:1" ht="50.1" customHeight="1" x14ac:dyDescent="0.25">
      <c r="A18" s="85" t="s">
        <v>533</v>
      </c>
    </row>
    <row r="19" spans="1:1" ht="50.1" customHeight="1" x14ac:dyDescent="0.25">
      <c r="A19" s="85" t="s">
        <v>534</v>
      </c>
    </row>
    <row r="20" spans="1:1" ht="50.1" customHeight="1" x14ac:dyDescent="0.25">
      <c r="A20" s="85" t="s">
        <v>535</v>
      </c>
    </row>
    <row r="21" spans="1:1" ht="50.1" customHeight="1" x14ac:dyDescent="0.25">
      <c r="A21" s="85" t="s">
        <v>536</v>
      </c>
    </row>
    <row r="22" spans="1:1" ht="50.1" customHeight="1" x14ac:dyDescent="0.25">
      <c r="A22" s="85" t="s">
        <v>537</v>
      </c>
    </row>
    <row r="23" spans="1:1" ht="50.1" customHeight="1" x14ac:dyDescent="0.25">
      <c r="A23" s="85" t="s">
        <v>538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18"/>
  <sheetViews>
    <sheetView zoomScale="80" zoomScaleNormal="80" workbookViewId="0">
      <selection activeCell="G31" sqref="G31"/>
    </sheetView>
  </sheetViews>
  <sheetFormatPr defaultRowHeight="15" x14ac:dyDescent="0.25"/>
  <cols>
    <col min="1" max="1" width="27.5703125" customWidth="1"/>
    <col min="2" max="8" width="8.7109375" customWidth="1"/>
    <col min="9" max="9" width="20.140625" style="9" customWidth="1"/>
    <col min="10" max="10" width="56.42578125" style="9" customWidth="1"/>
  </cols>
  <sheetData>
    <row r="1" spans="1:10" x14ac:dyDescent="0.25">
      <c r="A1" s="4" t="s">
        <v>542</v>
      </c>
      <c r="B1" s="4"/>
      <c r="C1" s="4"/>
      <c r="D1" s="4"/>
      <c r="E1" s="4"/>
      <c r="F1" s="4"/>
      <c r="G1" s="4"/>
      <c r="H1" s="4"/>
      <c r="I1" s="4"/>
      <c r="J1" s="4"/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8" t="s">
        <v>25</v>
      </c>
      <c r="B3" s="7"/>
      <c r="C3" s="7"/>
      <c r="D3" s="7"/>
      <c r="E3" s="7"/>
      <c r="F3" s="7"/>
      <c r="G3" s="7"/>
      <c r="H3" s="7"/>
      <c r="I3" s="7"/>
      <c r="J3" s="7"/>
    </row>
    <row r="4" spans="1:10" ht="37.5" customHeight="1" x14ac:dyDescent="0.25">
      <c r="A4" s="6" t="s">
        <v>23</v>
      </c>
      <c r="B4" s="3">
        <v>2013</v>
      </c>
      <c r="C4" s="3">
        <v>2014</v>
      </c>
      <c r="D4" s="6">
        <v>2015</v>
      </c>
      <c r="E4" s="6">
        <v>2016</v>
      </c>
      <c r="F4" s="6">
        <v>2017</v>
      </c>
      <c r="G4" s="6">
        <v>2018</v>
      </c>
      <c r="H4" s="6">
        <v>2019</v>
      </c>
      <c r="I4" s="3" t="s">
        <v>26</v>
      </c>
      <c r="J4" s="3" t="s">
        <v>27</v>
      </c>
    </row>
    <row r="5" spans="1:10" x14ac:dyDescent="0.25">
      <c r="A5" s="26" t="s">
        <v>157</v>
      </c>
      <c r="B5" s="32">
        <v>76</v>
      </c>
      <c r="C5" s="32">
        <v>101</v>
      </c>
      <c r="D5" s="32">
        <v>117</v>
      </c>
      <c r="E5" s="32">
        <v>164</v>
      </c>
      <c r="F5" s="32">
        <v>136</v>
      </c>
      <c r="G5" s="32">
        <v>103</v>
      </c>
      <c r="H5" s="32">
        <v>29</v>
      </c>
      <c r="I5" s="74">
        <v>29908</v>
      </c>
      <c r="J5" s="33">
        <v>88.826760000000007</v>
      </c>
    </row>
    <row r="6" spans="1:10" x14ac:dyDescent="0.25">
      <c r="A6" s="26" t="s">
        <v>158</v>
      </c>
      <c r="B6" s="32">
        <v>10</v>
      </c>
      <c r="C6" s="32">
        <v>21</v>
      </c>
      <c r="D6" s="32">
        <v>27</v>
      </c>
      <c r="E6" s="32">
        <v>38</v>
      </c>
      <c r="F6" s="32">
        <v>53</v>
      </c>
      <c r="G6" s="32">
        <v>54</v>
      </c>
      <c r="H6" s="32">
        <v>22</v>
      </c>
      <c r="I6" s="74">
        <v>11166</v>
      </c>
      <c r="J6" s="33">
        <v>33.163020000000003</v>
      </c>
    </row>
    <row r="7" spans="1:10" x14ac:dyDescent="0.25">
      <c r="A7" s="26" t="s">
        <v>159</v>
      </c>
      <c r="B7" s="32">
        <v>60</v>
      </c>
      <c r="C7" s="32">
        <v>121</v>
      </c>
      <c r="D7" s="32">
        <v>152</v>
      </c>
      <c r="E7" s="32">
        <v>173</v>
      </c>
      <c r="F7" s="32">
        <v>113</v>
      </c>
      <c r="G7" s="32">
        <v>67</v>
      </c>
      <c r="H7" s="32">
        <v>31</v>
      </c>
      <c r="I7" s="74">
        <v>12284</v>
      </c>
      <c r="J7" s="33">
        <v>36.48348</v>
      </c>
    </row>
    <row r="8" spans="1:10" x14ac:dyDescent="0.25">
      <c r="A8" s="26" t="s">
        <v>160</v>
      </c>
      <c r="B8" s="32">
        <v>502</v>
      </c>
      <c r="C8" s="32">
        <v>612</v>
      </c>
      <c r="D8" s="32">
        <v>642</v>
      </c>
      <c r="E8" s="32">
        <v>751</v>
      </c>
      <c r="F8" s="32">
        <v>714</v>
      </c>
      <c r="G8" s="32">
        <v>742</v>
      </c>
      <c r="H8" s="32">
        <v>300</v>
      </c>
      <c r="I8" s="74">
        <v>60066</v>
      </c>
      <c r="J8" s="33">
        <v>178.39602000000002</v>
      </c>
    </row>
    <row r="9" spans="1:10" x14ac:dyDescent="0.25">
      <c r="A9" s="26" t="s">
        <v>161</v>
      </c>
      <c r="B9" s="32">
        <v>17</v>
      </c>
      <c r="C9" s="32">
        <v>12</v>
      </c>
      <c r="D9" s="32">
        <v>17</v>
      </c>
      <c r="E9" s="32">
        <v>25</v>
      </c>
      <c r="F9" s="32">
        <v>55</v>
      </c>
      <c r="G9" s="32">
        <v>46</v>
      </c>
      <c r="H9" s="32">
        <v>15</v>
      </c>
      <c r="I9" s="74">
        <v>10577</v>
      </c>
      <c r="J9" s="33">
        <v>31.413690000000003</v>
      </c>
    </row>
    <row r="10" spans="1:10" x14ac:dyDescent="0.25">
      <c r="A10" s="26" t="s">
        <v>162</v>
      </c>
      <c r="B10" s="32">
        <v>47</v>
      </c>
      <c r="C10" s="32">
        <v>41</v>
      </c>
      <c r="D10" s="32">
        <v>57</v>
      </c>
      <c r="E10" s="32">
        <v>54</v>
      </c>
      <c r="F10" s="32">
        <v>64</v>
      </c>
      <c r="G10" s="32">
        <v>69</v>
      </c>
      <c r="H10" s="32">
        <v>36</v>
      </c>
      <c r="I10" s="74">
        <v>16408</v>
      </c>
      <c r="J10" s="33">
        <v>48.731760000000001</v>
      </c>
    </row>
    <row r="11" spans="1:10" x14ac:dyDescent="0.25">
      <c r="A11" s="26" t="s">
        <v>163</v>
      </c>
      <c r="B11" s="32">
        <v>11</v>
      </c>
      <c r="C11" s="32">
        <v>17</v>
      </c>
      <c r="D11" s="32">
        <v>29</v>
      </c>
      <c r="E11" s="32">
        <v>21</v>
      </c>
      <c r="F11" s="32">
        <v>29</v>
      </c>
      <c r="G11" s="32">
        <v>40</v>
      </c>
      <c r="H11" s="32">
        <v>17</v>
      </c>
      <c r="I11" s="74">
        <v>14016</v>
      </c>
      <c r="J11" s="33">
        <v>41.627520000000004</v>
      </c>
    </row>
    <row r="12" spans="1:10" x14ac:dyDescent="0.25">
      <c r="A12" s="26" t="s">
        <v>164</v>
      </c>
      <c r="B12" s="32">
        <v>39</v>
      </c>
      <c r="C12" s="32">
        <v>30</v>
      </c>
      <c r="D12" s="32">
        <v>48</v>
      </c>
      <c r="E12" s="32">
        <v>63</v>
      </c>
      <c r="F12" s="32">
        <v>63</v>
      </c>
      <c r="G12" s="32">
        <v>72</v>
      </c>
      <c r="H12" s="32"/>
      <c r="I12" s="74">
        <v>22792</v>
      </c>
      <c r="J12" s="33">
        <v>67.692240000000012</v>
      </c>
    </row>
    <row r="13" spans="1:10" x14ac:dyDescent="0.25">
      <c r="A13" s="26" t="s">
        <v>165</v>
      </c>
      <c r="B13" s="32">
        <v>62</v>
      </c>
      <c r="C13" s="32">
        <v>78</v>
      </c>
      <c r="D13" s="32">
        <v>85</v>
      </c>
      <c r="E13" s="32">
        <v>84</v>
      </c>
      <c r="F13" s="32">
        <v>119</v>
      </c>
      <c r="G13" s="32">
        <v>150</v>
      </c>
      <c r="H13" s="32">
        <v>27</v>
      </c>
      <c r="I13" s="74">
        <v>22597</v>
      </c>
      <c r="J13" s="33">
        <v>67.11309</v>
      </c>
    </row>
    <row r="14" spans="1:10" x14ac:dyDescent="0.25">
      <c r="A14" s="27"/>
      <c r="B14" s="38"/>
      <c r="C14" s="38"/>
      <c r="D14" s="38"/>
      <c r="E14" s="38"/>
      <c r="F14" s="38"/>
      <c r="G14" s="38"/>
      <c r="H14" s="38"/>
      <c r="I14" s="75"/>
      <c r="J14" s="39"/>
    </row>
    <row r="15" spans="1:10" ht="15.75" thickBot="1" x14ac:dyDescent="0.3">
      <c r="A15" s="28" t="s">
        <v>166</v>
      </c>
      <c r="B15" s="76">
        <f>SUM(B5:B13)</f>
        <v>824</v>
      </c>
      <c r="C15" s="76">
        <f t="shared" ref="C15:I15" si="0">SUM(C5:C13)</f>
        <v>1033</v>
      </c>
      <c r="D15" s="76">
        <f t="shared" si="0"/>
        <v>1174</v>
      </c>
      <c r="E15" s="76">
        <f t="shared" si="0"/>
        <v>1373</v>
      </c>
      <c r="F15" s="76">
        <f t="shared" si="0"/>
        <v>1346</v>
      </c>
      <c r="G15" s="76">
        <f t="shared" si="0"/>
        <v>1343</v>
      </c>
      <c r="H15" s="76">
        <f t="shared" si="0"/>
        <v>477</v>
      </c>
      <c r="I15" s="76">
        <f t="shared" si="0"/>
        <v>199814</v>
      </c>
      <c r="J15" s="40"/>
    </row>
    <row r="17" spans="1:1" x14ac:dyDescent="0.25">
      <c r="A17" s="45" t="s">
        <v>524</v>
      </c>
    </row>
    <row r="18" spans="1:1" x14ac:dyDescent="0.25">
      <c r="A18" s="46" t="s">
        <v>525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44"/>
  <sheetViews>
    <sheetView zoomScale="80" zoomScaleNormal="80" workbookViewId="0">
      <selection activeCell="K12" sqref="K12"/>
    </sheetView>
  </sheetViews>
  <sheetFormatPr defaultRowHeight="15" x14ac:dyDescent="0.25"/>
  <cols>
    <col min="1" max="1" width="46.7109375" customWidth="1"/>
    <col min="2" max="8" width="8.7109375" customWidth="1"/>
    <col min="9" max="9" width="20.140625" style="9" customWidth="1"/>
    <col min="10" max="10" width="56.42578125" style="9" customWidth="1"/>
  </cols>
  <sheetData>
    <row r="1" spans="1:10" x14ac:dyDescent="0.25">
      <c r="A1" s="92" t="s">
        <v>24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5.75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15.75" thickBot="1" x14ac:dyDescent="0.3">
      <c r="A3" s="8" t="s">
        <v>25</v>
      </c>
      <c r="B3" s="7"/>
      <c r="C3" s="7"/>
      <c r="D3" s="7"/>
      <c r="E3" s="7"/>
      <c r="F3" s="7"/>
      <c r="G3" s="7"/>
      <c r="H3" s="7"/>
      <c r="I3" s="73"/>
      <c r="J3" s="7"/>
    </row>
    <row r="4" spans="1:10" ht="37.5" customHeight="1" x14ac:dyDescent="0.25">
      <c r="A4" s="6" t="s">
        <v>545</v>
      </c>
      <c r="B4" s="3">
        <v>2013</v>
      </c>
      <c r="C4" s="3">
        <v>2014</v>
      </c>
      <c r="D4" s="6">
        <v>2015</v>
      </c>
      <c r="E4" s="6">
        <v>2016</v>
      </c>
      <c r="F4" s="6">
        <v>2017</v>
      </c>
      <c r="G4" s="6">
        <v>2018</v>
      </c>
      <c r="H4" s="6">
        <v>2019</v>
      </c>
      <c r="I4" s="3" t="s">
        <v>26</v>
      </c>
      <c r="J4" s="3" t="s">
        <v>27</v>
      </c>
    </row>
    <row r="5" spans="1:10" ht="18" customHeight="1" x14ac:dyDescent="0.25">
      <c r="A5" s="22" t="s">
        <v>546</v>
      </c>
      <c r="B5" s="20">
        <v>76</v>
      </c>
      <c r="C5" s="20">
        <v>101</v>
      </c>
      <c r="D5" s="20">
        <v>117</v>
      </c>
      <c r="E5" s="20">
        <v>164</v>
      </c>
      <c r="F5" s="20">
        <v>136</v>
      </c>
      <c r="G5" s="20">
        <v>103</v>
      </c>
      <c r="H5" s="20">
        <v>29</v>
      </c>
      <c r="I5" s="70">
        <v>29908</v>
      </c>
      <c r="J5" s="31">
        <v>88.826760000000007</v>
      </c>
    </row>
    <row r="6" spans="1:10" ht="18" customHeight="1" x14ac:dyDescent="0.25">
      <c r="A6" s="23" t="s">
        <v>560</v>
      </c>
      <c r="B6" s="10">
        <v>66</v>
      </c>
      <c r="C6" s="10">
        <v>86</v>
      </c>
      <c r="D6" s="10">
        <v>100</v>
      </c>
      <c r="E6" s="10">
        <v>138</v>
      </c>
      <c r="F6" s="10">
        <v>91</v>
      </c>
      <c r="G6" s="10">
        <v>67</v>
      </c>
      <c r="H6" s="10">
        <v>19</v>
      </c>
      <c r="I6" s="71">
        <v>16034</v>
      </c>
      <c r="J6" s="15">
        <v>47.620980000000003</v>
      </c>
    </row>
    <row r="7" spans="1:10" ht="18" customHeight="1" x14ac:dyDescent="0.25">
      <c r="A7" s="23" t="s">
        <v>111</v>
      </c>
      <c r="B7" s="10">
        <v>2</v>
      </c>
      <c r="C7" s="10">
        <v>4</v>
      </c>
      <c r="D7" s="10">
        <v>0</v>
      </c>
      <c r="E7" s="10">
        <v>10</v>
      </c>
      <c r="F7" s="10">
        <v>15</v>
      </c>
      <c r="G7" s="10">
        <v>14</v>
      </c>
      <c r="H7" s="10">
        <v>3</v>
      </c>
      <c r="I7" s="71">
        <v>3378</v>
      </c>
      <c r="J7" s="15">
        <v>10.032660000000002</v>
      </c>
    </row>
    <row r="8" spans="1:10" ht="18" customHeight="1" x14ac:dyDescent="0.25">
      <c r="A8" s="23" t="s">
        <v>559</v>
      </c>
      <c r="B8" s="10">
        <v>0</v>
      </c>
      <c r="C8" s="10">
        <v>2</v>
      </c>
      <c r="D8" s="10">
        <v>3</v>
      </c>
      <c r="E8" s="10">
        <v>4</v>
      </c>
      <c r="F8" s="10">
        <v>2</v>
      </c>
      <c r="G8" s="10">
        <v>5</v>
      </c>
      <c r="H8" s="10">
        <v>1</v>
      </c>
      <c r="I8" s="71">
        <v>2371</v>
      </c>
      <c r="J8" s="15">
        <v>7.0418700000000003</v>
      </c>
    </row>
    <row r="9" spans="1:10" ht="18" customHeight="1" x14ac:dyDescent="0.25">
      <c r="A9" s="23" t="s">
        <v>113</v>
      </c>
      <c r="B9" s="10">
        <v>8</v>
      </c>
      <c r="C9" s="10">
        <v>9</v>
      </c>
      <c r="D9" s="10">
        <v>14</v>
      </c>
      <c r="E9" s="10">
        <v>12</v>
      </c>
      <c r="F9" s="10">
        <v>28</v>
      </c>
      <c r="G9" s="10">
        <v>17</v>
      </c>
      <c r="H9" s="10">
        <v>6</v>
      </c>
      <c r="I9" s="71">
        <v>8125</v>
      </c>
      <c r="J9" s="15">
        <v>24.131250000000001</v>
      </c>
    </row>
    <row r="10" spans="1:10" ht="18" customHeight="1" x14ac:dyDescent="0.25">
      <c r="A10" s="22" t="s">
        <v>547</v>
      </c>
      <c r="B10" s="20">
        <v>10</v>
      </c>
      <c r="C10" s="20">
        <v>21</v>
      </c>
      <c r="D10" s="20">
        <v>27</v>
      </c>
      <c r="E10" s="20">
        <v>38</v>
      </c>
      <c r="F10" s="20">
        <v>53</v>
      </c>
      <c r="G10" s="20">
        <v>54</v>
      </c>
      <c r="H10" s="20">
        <v>22</v>
      </c>
      <c r="I10" s="70">
        <v>11166</v>
      </c>
      <c r="J10" s="31">
        <v>33.163020000000003</v>
      </c>
    </row>
    <row r="11" spans="1:10" ht="18" customHeight="1" x14ac:dyDescent="0.25">
      <c r="A11" s="23" t="s">
        <v>155</v>
      </c>
      <c r="B11" s="10">
        <v>5</v>
      </c>
      <c r="C11" s="10">
        <v>16</v>
      </c>
      <c r="D11" s="10">
        <v>21</v>
      </c>
      <c r="E11" s="10">
        <v>22</v>
      </c>
      <c r="F11" s="10">
        <v>26</v>
      </c>
      <c r="G11" s="10">
        <v>24</v>
      </c>
      <c r="H11" s="10">
        <v>15</v>
      </c>
      <c r="I11" s="71">
        <v>6106</v>
      </c>
      <c r="J11" s="15">
        <v>18.134820000000001</v>
      </c>
    </row>
    <row r="12" spans="1:10" ht="18" customHeight="1" x14ac:dyDescent="0.25">
      <c r="A12" s="23" t="s">
        <v>156</v>
      </c>
      <c r="B12" s="10">
        <v>5</v>
      </c>
      <c r="C12" s="10">
        <v>5</v>
      </c>
      <c r="D12" s="10">
        <v>6</v>
      </c>
      <c r="E12" s="10">
        <v>16</v>
      </c>
      <c r="F12" s="10">
        <v>27</v>
      </c>
      <c r="G12" s="10">
        <v>30</v>
      </c>
      <c r="H12" s="10">
        <v>7</v>
      </c>
      <c r="I12" s="71">
        <v>5060</v>
      </c>
      <c r="J12" s="15">
        <v>15.0282</v>
      </c>
    </row>
    <row r="13" spans="1:10" ht="18" customHeight="1" x14ac:dyDescent="0.25">
      <c r="A13" s="22" t="s">
        <v>548</v>
      </c>
      <c r="B13" s="20">
        <v>60</v>
      </c>
      <c r="C13" s="20">
        <v>121</v>
      </c>
      <c r="D13" s="20">
        <v>152</v>
      </c>
      <c r="E13" s="20">
        <v>173</v>
      </c>
      <c r="F13" s="20">
        <v>113</v>
      </c>
      <c r="G13" s="20">
        <v>67</v>
      </c>
      <c r="H13" s="20">
        <v>31</v>
      </c>
      <c r="I13" s="70">
        <v>12284</v>
      </c>
      <c r="J13" s="31">
        <v>36.48348</v>
      </c>
    </row>
    <row r="14" spans="1:10" ht="18" customHeight="1" x14ac:dyDescent="0.25">
      <c r="A14" s="23" t="s">
        <v>191</v>
      </c>
      <c r="B14" s="10">
        <v>27</v>
      </c>
      <c r="C14" s="10">
        <v>44</v>
      </c>
      <c r="D14" s="10">
        <v>56</v>
      </c>
      <c r="E14" s="10">
        <v>36</v>
      </c>
      <c r="F14" s="10">
        <v>29</v>
      </c>
      <c r="G14" s="10">
        <v>32</v>
      </c>
      <c r="H14" s="10">
        <v>16</v>
      </c>
      <c r="I14" s="71">
        <v>5619</v>
      </c>
      <c r="J14" s="15">
        <v>16.68843</v>
      </c>
    </row>
    <row r="15" spans="1:10" ht="18" customHeight="1" x14ac:dyDescent="0.25">
      <c r="A15" s="23" t="s">
        <v>192</v>
      </c>
      <c r="B15" s="10">
        <v>33</v>
      </c>
      <c r="C15" s="10">
        <v>77</v>
      </c>
      <c r="D15" s="10">
        <v>96</v>
      </c>
      <c r="E15" s="10">
        <v>137</v>
      </c>
      <c r="F15" s="10">
        <v>84</v>
      </c>
      <c r="G15" s="10">
        <v>35</v>
      </c>
      <c r="H15" s="10">
        <v>15</v>
      </c>
      <c r="I15" s="71">
        <v>6665</v>
      </c>
      <c r="J15" s="15">
        <v>19.79505</v>
      </c>
    </row>
    <row r="16" spans="1:10" ht="18" customHeight="1" x14ac:dyDescent="0.25">
      <c r="A16" s="22" t="s">
        <v>549</v>
      </c>
      <c r="B16" s="20">
        <v>502</v>
      </c>
      <c r="C16" s="20">
        <v>612</v>
      </c>
      <c r="D16" s="20">
        <v>642</v>
      </c>
      <c r="E16" s="20">
        <v>751</v>
      </c>
      <c r="F16" s="20">
        <v>714</v>
      </c>
      <c r="G16" s="20">
        <v>742</v>
      </c>
      <c r="H16" s="20">
        <v>300</v>
      </c>
      <c r="I16" s="70">
        <v>60066</v>
      </c>
      <c r="J16" s="31">
        <v>178.39602000000002</v>
      </c>
    </row>
    <row r="17" spans="1:10" ht="18" customHeight="1" x14ac:dyDescent="0.25">
      <c r="A17" s="23" t="s">
        <v>248</v>
      </c>
      <c r="B17" s="10">
        <v>52</v>
      </c>
      <c r="C17" s="10">
        <v>63</v>
      </c>
      <c r="D17" s="10">
        <v>68</v>
      </c>
      <c r="E17" s="10">
        <v>57</v>
      </c>
      <c r="F17" s="10">
        <v>56</v>
      </c>
      <c r="G17" s="10">
        <v>71</v>
      </c>
      <c r="H17" s="10">
        <v>28</v>
      </c>
      <c r="I17" s="71">
        <v>9061</v>
      </c>
      <c r="J17" s="15">
        <v>26.911170000000002</v>
      </c>
    </row>
    <row r="18" spans="1:10" ht="18" customHeight="1" x14ac:dyDescent="0.25">
      <c r="A18" s="23" t="s">
        <v>249</v>
      </c>
      <c r="B18" s="10">
        <v>4</v>
      </c>
      <c r="C18" s="10">
        <v>3</v>
      </c>
      <c r="D18" s="10">
        <v>2</v>
      </c>
      <c r="E18" s="10">
        <v>2</v>
      </c>
      <c r="F18" s="10">
        <v>9</v>
      </c>
      <c r="G18" s="10">
        <v>4</v>
      </c>
      <c r="H18" s="10">
        <v>9</v>
      </c>
      <c r="I18" s="71">
        <v>3152</v>
      </c>
      <c r="J18" s="15">
        <v>9.36144</v>
      </c>
    </row>
    <row r="19" spans="1:10" ht="18" customHeight="1" x14ac:dyDescent="0.25">
      <c r="A19" s="23" t="s">
        <v>250</v>
      </c>
      <c r="B19" s="10">
        <v>411</v>
      </c>
      <c r="C19" s="10">
        <v>514</v>
      </c>
      <c r="D19" s="10">
        <v>536</v>
      </c>
      <c r="E19" s="10">
        <v>667</v>
      </c>
      <c r="F19" s="10">
        <v>632</v>
      </c>
      <c r="G19" s="10">
        <v>656</v>
      </c>
      <c r="H19" s="10">
        <v>260</v>
      </c>
      <c r="I19" s="71">
        <v>42174</v>
      </c>
      <c r="J19" s="15">
        <v>125.25678000000001</v>
      </c>
    </row>
    <row r="20" spans="1:10" ht="18" customHeight="1" x14ac:dyDescent="0.25">
      <c r="A20" s="23" t="s">
        <v>251</v>
      </c>
      <c r="B20" s="10">
        <v>35</v>
      </c>
      <c r="C20" s="10">
        <v>32</v>
      </c>
      <c r="D20" s="10">
        <v>36</v>
      </c>
      <c r="E20" s="10">
        <v>25</v>
      </c>
      <c r="F20" s="10">
        <v>17</v>
      </c>
      <c r="G20" s="10">
        <v>11</v>
      </c>
      <c r="H20" s="10">
        <v>3</v>
      </c>
      <c r="I20" s="71">
        <v>5679</v>
      </c>
      <c r="J20" s="15">
        <v>16.866630000000001</v>
      </c>
    </row>
    <row r="21" spans="1:10" ht="18" customHeight="1" x14ac:dyDescent="0.25">
      <c r="A21" s="22" t="s">
        <v>550</v>
      </c>
      <c r="B21" s="20">
        <v>17</v>
      </c>
      <c r="C21" s="20">
        <v>12</v>
      </c>
      <c r="D21" s="20">
        <v>17</v>
      </c>
      <c r="E21" s="20">
        <v>25</v>
      </c>
      <c r="F21" s="20">
        <v>55</v>
      </c>
      <c r="G21" s="20">
        <v>46</v>
      </c>
      <c r="H21" s="20">
        <v>15</v>
      </c>
      <c r="I21" s="70">
        <v>10577</v>
      </c>
      <c r="J21" s="31">
        <v>31.413690000000003</v>
      </c>
    </row>
    <row r="22" spans="1:10" ht="18" customHeight="1" x14ac:dyDescent="0.25">
      <c r="A22" s="23" t="s">
        <v>286</v>
      </c>
      <c r="B22" s="10">
        <v>12</v>
      </c>
      <c r="C22" s="10">
        <v>6</v>
      </c>
      <c r="D22" s="10">
        <v>13</v>
      </c>
      <c r="E22" s="10">
        <v>20</v>
      </c>
      <c r="F22" s="10">
        <v>48</v>
      </c>
      <c r="G22" s="10">
        <v>42</v>
      </c>
      <c r="H22" s="10">
        <v>15</v>
      </c>
      <c r="I22" s="71">
        <v>6969</v>
      </c>
      <c r="J22" s="15">
        <v>20.697929999999999</v>
      </c>
    </row>
    <row r="23" spans="1:10" ht="18" customHeight="1" x14ac:dyDescent="0.25">
      <c r="A23" s="24" t="s">
        <v>287</v>
      </c>
      <c r="B23" s="10">
        <v>5</v>
      </c>
      <c r="C23" s="10">
        <v>6</v>
      </c>
      <c r="D23" s="10">
        <v>4</v>
      </c>
      <c r="E23" s="10">
        <v>5</v>
      </c>
      <c r="F23" s="10">
        <v>7</v>
      </c>
      <c r="G23" s="10">
        <v>4</v>
      </c>
      <c r="H23" s="10">
        <v>0</v>
      </c>
      <c r="I23" s="71">
        <v>3608</v>
      </c>
      <c r="J23" s="15">
        <v>10.715760000000001</v>
      </c>
    </row>
    <row r="24" spans="1:10" ht="18" customHeight="1" x14ac:dyDescent="0.25">
      <c r="A24" s="22" t="s">
        <v>551</v>
      </c>
      <c r="B24" s="20">
        <v>47</v>
      </c>
      <c r="C24" s="20">
        <v>41</v>
      </c>
      <c r="D24" s="20">
        <v>57</v>
      </c>
      <c r="E24" s="20">
        <v>54</v>
      </c>
      <c r="F24" s="20">
        <v>64</v>
      </c>
      <c r="G24" s="20">
        <v>69</v>
      </c>
      <c r="H24" s="20">
        <v>36</v>
      </c>
      <c r="I24" s="70">
        <v>16408</v>
      </c>
      <c r="J24" s="31">
        <v>48.731760000000001</v>
      </c>
    </row>
    <row r="25" spans="1:10" ht="18" customHeight="1" x14ac:dyDescent="0.25">
      <c r="A25" s="23" t="s">
        <v>318</v>
      </c>
      <c r="B25" s="10">
        <v>31</v>
      </c>
      <c r="C25" s="10">
        <v>28</v>
      </c>
      <c r="D25" s="10">
        <v>26</v>
      </c>
      <c r="E25" s="10">
        <v>31</v>
      </c>
      <c r="F25" s="10">
        <v>41</v>
      </c>
      <c r="G25" s="10">
        <v>46</v>
      </c>
      <c r="H25" s="10">
        <v>25</v>
      </c>
      <c r="I25" s="71">
        <v>8670</v>
      </c>
      <c r="J25" s="15">
        <v>25.7499</v>
      </c>
    </row>
    <row r="26" spans="1:10" ht="18" customHeight="1" x14ac:dyDescent="0.25">
      <c r="A26" s="23" t="s">
        <v>319</v>
      </c>
      <c r="B26" s="10">
        <v>5</v>
      </c>
      <c r="C26" s="10">
        <v>8</v>
      </c>
      <c r="D26" s="10">
        <v>24</v>
      </c>
      <c r="E26" s="10">
        <v>13</v>
      </c>
      <c r="F26" s="10">
        <v>10</v>
      </c>
      <c r="G26" s="10">
        <v>10</v>
      </c>
      <c r="H26" s="10">
        <v>11</v>
      </c>
      <c r="I26" s="71">
        <v>3579</v>
      </c>
      <c r="J26" s="15">
        <v>10.629630000000001</v>
      </c>
    </row>
    <row r="27" spans="1:10" ht="18" customHeight="1" x14ac:dyDescent="0.25">
      <c r="A27" s="23" t="s">
        <v>320</v>
      </c>
      <c r="B27" s="10">
        <v>11</v>
      </c>
      <c r="C27" s="10">
        <v>5</v>
      </c>
      <c r="D27" s="10">
        <v>7</v>
      </c>
      <c r="E27" s="10">
        <v>10</v>
      </c>
      <c r="F27" s="10">
        <v>13</v>
      </c>
      <c r="G27" s="10">
        <v>13</v>
      </c>
      <c r="H27" s="10">
        <v>0</v>
      </c>
      <c r="I27" s="71">
        <v>4159</v>
      </c>
      <c r="J27" s="15">
        <v>12.35223</v>
      </c>
    </row>
    <row r="28" spans="1:10" ht="18" customHeight="1" x14ac:dyDescent="0.25">
      <c r="A28" s="22" t="s">
        <v>552</v>
      </c>
      <c r="B28" s="20">
        <v>11</v>
      </c>
      <c r="C28" s="20">
        <v>17</v>
      </c>
      <c r="D28" s="20">
        <v>29</v>
      </c>
      <c r="E28" s="20">
        <v>21</v>
      </c>
      <c r="F28" s="20">
        <v>29</v>
      </c>
      <c r="G28" s="20">
        <v>40</v>
      </c>
      <c r="H28" s="20">
        <v>17</v>
      </c>
      <c r="I28" s="70">
        <v>14016</v>
      </c>
      <c r="J28" s="31">
        <v>41.627520000000004</v>
      </c>
    </row>
    <row r="29" spans="1:10" ht="18" customHeight="1" x14ac:dyDescent="0.25">
      <c r="A29" s="23" t="s">
        <v>362</v>
      </c>
      <c r="B29" s="10">
        <v>8</v>
      </c>
      <c r="C29" s="10">
        <v>12</v>
      </c>
      <c r="D29" s="10">
        <v>23</v>
      </c>
      <c r="E29" s="10">
        <v>14</v>
      </c>
      <c r="F29" s="10">
        <v>15</v>
      </c>
      <c r="G29" s="10">
        <v>15</v>
      </c>
      <c r="H29" s="10">
        <v>6</v>
      </c>
      <c r="I29" s="71">
        <v>7156</v>
      </c>
      <c r="J29" s="15">
        <v>21.253320000000002</v>
      </c>
    </row>
    <row r="30" spans="1:10" ht="18" customHeight="1" x14ac:dyDescent="0.25">
      <c r="A30" s="23" t="s">
        <v>363</v>
      </c>
      <c r="B30" s="10">
        <v>1</v>
      </c>
      <c r="C30" s="10">
        <v>1</v>
      </c>
      <c r="D30" s="10">
        <v>1</v>
      </c>
      <c r="E30" s="10">
        <v>3</v>
      </c>
      <c r="F30" s="10">
        <v>7</v>
      </c>
      <c r="G30" s="10">
        <v>13</v>
      </c>
      <c r="H30" s="10">
        <v>9</v>
      </c>
      <c r="I30" s="71">
        <v>2781</v>
      </c>
      <c r="J30" s="15">
        <v>8.2595700000000001</v>
      </c>
    </row>
    <row r="31" spans="1:10" ht="18" customHeight="1" x14ac:dyDescent="0.25">
      <c r="A31" s="23" t="s">
        <v>364</v>
      </c>
      <c r="B31" s="10">
        <v>2</v>
      </c>
      <c r="C31" s="10">
        <v>4</v>
      </c>
      <c r="D31" s="10">
        <v>5</v>
      </c>
      <c r="E31" s="10">
        <v>4</v>
      </c>
      <c r="F31" s="10">
        <v>7</v>
      </c>
      <c r="G31" s="10">
        <v>12</v>
      </c>
      <c r="H31" s="10">
        <v>2</v>
      </c>
      <c r="I31" s="71">
        <v>4079</v>
      </c>
      <c r="J31" s="15">
        <v>12.11463</v>
      </c>
    </row>
    <row r="32" spans="1:10" ht="18" customHeight="1" x14ac:dyDescent="0.25">
      <c r="A32" s="22" t="s">
        <v>553</v>
      </c>
      <c r="B32" s="20">
        <v>39</v>
      </c>
      <c r="C32" s="20">
        <v>30</v>
      </c>
      <c r="D32" s="20">
        <v>48</v>
      </c>
      <c r="E32" s="20">
        <v>63</v>
      </c>
      <c r="F32" s="20">
        <v>63</v>
      </c>
      <c r="G32" s="20">
        <v>72</v>
      </c>
      <c r="H32" s="20"/>
      <c r="I32" s="70">
        <v>22792</v>
      </c>
      <c r="J32" s="31">
        <v>67.692240000000012</v>
      </c>
    </row>
    <row r="33" spans="1:10" ht="18" customHeight="1" x14ac:dyDescent="0.25">
      <c r="A33" s="23" t="s">
        <v>558</v>
      </c>
      <c r="B33" s="10">
        <v>2</v>
      </c>
      <c r="C33" s="10">
        <v>2</v>
      </c>
      <c r="D33" s="10">
        <v>2</v>
      </c>
      <c r="E33" s="10">
        <v>2</v>
      </c>
      <c r="F33" s="10">
        <v>5</v>
      </c>
      <c r="G33" s="10">
        <v>8</v>
      </c>
      <c r="H33" s="10"/>
      <c r="I33" s="71">
        <v>4957</v>
      </c>
      <c r="J33" s="15">
        <v>14.722290000000001</v>
      </c>
    </row>
    <row r="34" spans="1:10" ht="18" customHeight="1" x14ac:dyDescent="0.25">
      <c r="A34" s="23" t="s">
        <v>557</v>
      </c>
      <c r="B34" s="10">
        <v>0</v>
      </c>
      <c r="C34" s="10">
        <v>0</v>
      </c>
      <c r="D34" s="10">
        <v>3</v>
      </c>
      <c r="E34" s="10">
        <v>9</v>
      </c>
      <c r="F34" s="10">
        <v>11</v>
      </c>
      <c r="G34" s="10">
        <v>10</v>
      </c>
      <c r="H34" s="10"/>
      <c r="I34" s="71">
        <v>5592</v>
      </c>
      <c r="J34" s="15">
        <v>16.608240000000002</v>
      </c>
    </row>
    <row r="35" spans="1:10" ht="18" customHeight="1" x14ac:dyDescent="0.25">
      <c r="A35" s="23" t="s">
        <v>556</v>
      </c>
      <c r="B35" s="10">
        <v>7</v>
      </c>
      <c r="C35" s="10">
        <v>7</v>
      </c>
      <c r="D35" s="10">
        <v>6</v>
      </c>
      <c r="E35" s="10">
        <v>17</v>
      </c>
      <c r="F35" s="10">
        <v>12</v>
      </c>
      <c r="G35" s="10">
        <v>21</v>
      </c>
      <c r="H35" s="10"/>
      <c r="I35" s="71">
        <v>2838</v>
      </c>
      <c r="J35" s="15">
        <v>8.4288600000000002</v>
      </c>
    </row>
    <row r="36" spans="1:10" ht="18" customHeight="1" x14ac:dyDescent="0.25">
      <c r="A36" s="23" t="s">
        <v>555</v>
      </c>
      <c r="B36" s="10">
        <v>30</v>
      </c>
      <c r="C36" s="10">
        <v>21</v>
      </c>
      <c r="D36" s="10">
        <v>37</v>
      </c>
      <c r="E36" s="10">
        <v>35</v>
      </c>
      <c r="F36" s="10">
        <v>35</v>
      </c>
      <c r="G36" s="10">
        <v>33</v>
      </c>
      <c r="H36" s="10"/>
      <c r="I36" s="71">
        <v>9405</v>
      </c>
      <c r="J36" s="15">
        <v>27.932850000000002</v>
      </c>
    </row>
    <row r="37" spans="1:10" ht="18" customHeight="1" x14ac:dyDescent="0.25">
      <c r="A37" s="22" t="s">
        <v>554</v>
      </c>
      <c r="B37" s="20">
        <v>62</v>
      </c>
      <c r="C37" s="20">
        <v>78</v>
      </c>
      <c r="D37" s="20">
        <v>85</v>
      </c>
      <c r="E37" s="20">
        <v>84</v>
      </c>
      <c r="F37" s="20">
        <v>119</v>
      </c>
      <c r="G37" s="20">
        <v>150</v>
      </c>
      <c r="H37" s="20">
        <v>27</v>
      </c>
      <c r="I37" s="70">
        <v>22597</v>
      </c>
      <c r="J37" s="31">
        <v>67.11309</v>
      </c>
    </row>
    <row r="38" spans="1:10" ht="18" customHeight="1" x14ac:dyDescent="0.25">
      <c r="A38" s="23" t="s">
        <v>519</v>
      </c>
      <c r="B38" s="10">
        <v>4</v>
      </c>
      <c r="C38" s="10">
        <v>7</v>
      </c>
      <c r="D38" s="10">
        <v>23</v>
      </c>
      <c r="E38" s="10">
        <v>11</v>
      </c>
      <c r="F38" s="10">
        <v>48</v>
      </c>
      <c r="G38" s="10">
        <v>65</v>
      </c>
      <c r="H38" s="10">
        <v>7</v>
      </c>
      <c r="I38" s="71">
        <v>4217</v>
      </c>
      <c r="J38" s="15">
        <v>12.52449</v>
      </c>
    </row>
    <row r="39" spans="1:10" ht="18" customHeight="1" x14ac:dyDescent="0.25">
      <c r="A39" s="23" t="s">
        <v>520</v>
      </c>
      <c r="B39" s="10">
        <v>20</v>
      </c>
      <c r="C39" s="10">
        <v>30</v>
      </c>
      <c r="D39" s="10">
        <v>31</v>
      </c>
      <c r="E39" s="10">
        <v>34</v>
      </c>
      <c r="F39" s="10">
        <v>27</v>
      </c>
      <c r="G39" s="10">
        <v>33</v>
      </c>
      <c r="H39" s="10">
        <v>3</v>
      </c>
      <c r="I39" s="71">
        <v>7064</v>
      </c>
      <c r="J39" s="15">
        <v>20.980080000000001</v>
      </c>
    </row>
    <row r="40" spans="1:10" ht="18" customHeight="1" x14ac:dyDescent="0.25">
      <c r="A40" s="23" t="s">
        <v>521</v>
      </c>
      <c r="B40" s="10">
        <v>32</v>
      </c>
      <c r="C40" s="10">
        <v>35</v>
      </c>
      <c r="D40" s="10">
        <v>26</v>
      </c>
      <c r="E40" s="10">
        <v>30</v>
      </c>
      <c r="F40" s="10">
        <v>33</v>
      </c>
      <c r="G40" s="10">
        <v>40</v>
      </c>
      <c r="H40" s="10">
        <v>13</v>
      </c>
      <c r="I40" s="71">
        <v>6928</v>
      </c>
      <c r="J40" s="15">
        <v>20.576160000000002</v>
      </c>
    </row>
    <row r="41" spans="1:10" ht="18" customHeight="1" thickBot="1" x14ac:dyDescent="0.3">
      <c r="A41" s="25" t="s">
        <v>522</v>
      </c>
      <c r="B41" s="36">
        <v>6</v>
      </c>
      <c r="C41" s="36">
        <v>6</v>
      </c>
      <c r="D41" s="36">
        <v>5</v>
      </c>
      <c r="E41" s="36">
        <v>9</v>
      </c>
      <c r="F41" s="36">
        <v>11</v>
      </c>
      <c r="G41" s="36">
        <v>12</v>
      </c>
      <c r="H41" s="36">
        <v>4</v>
      </c>
      <c r="I41" s="72">
        <v>4388</v>
      </c>
      <c r="J41" s="37">
        <v>13.032360000000001</v>
      </c>
    </row>
    <row r="43" spans="1:10" x14ac:dyDescent="0.25">
      <c r="A43" s="45" t="s">
        <v>524</v>
      </c>
    </row>
    <row r="44" spans="1:10" x14ac:dyDescent="0.25">
      <c r="A44" s="46" t="s">
        <v>525</v>
      </c>
    </row>
  </sheetData>
  <mergeCells count="1">
    <mergeCell ref="A1:J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N463"/>
  <sheetViews>
    <sheetView zoomScale="80" zoomScaleNormal="80" workbookViewId="0">
      <pane xSplit="5" ySplit="4" topLeftCell="F254" activePane="bottomRight" state="frozen"/>
      <selection pane="topRight" activeCell="F1" sqref="F1"/>
      <selection pane="bottomLeft" activeCell="A5" sqref="A5"/>
      <selection pane="bottomRight" activeCell="A307" sqref="A307"/>
    </sheetView>
  </sheetViews>
  <sheetFormatPr defaultRowHeight="15" x14ac:dyDescent="0.25"/>
  <cols>
    <col min="1" max="1" width="31.5703125" style="13" customWidth="1"/>
    <col min="2" max="2" width="21.85546875" style="13" customWidth="1"/>
    <col min="3" max="3" width="26.28515625" style="13" customWidth="1"/>
    <col min="4" max="4" width="15" customWidth="1"/>
    <col min="5" max="5" width="30.85546875" customWidth="1"/>
    <col min="6" max="12" width="8.7109375" customWidth="1"/>
    <col min="13" max="13" width="15.85546875" style="9" customWidth="1"/>
    <col min="14" max="14" width="56.42578125" style="9" customWidth="1"/>
  </cols>
  <sheetData>
    <row r="1" spans="1:14" x14ac:dyDescent="0.25">
      <c r="A1" s="92" t="s">
        <v>24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 ht="15.75" thickBot="1" x14ac:dyDescent="0.3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5.75" thickBot="1" x14ac:dyDescent="0.3">
      <c r="A3" s="94" t="s">
        <v>25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14" ht="25.5" x14ac:dyDescent="0.25">
      <c r="A4" s="11" t="s">
        <v>18</v>
      </c>
      <c r="B4" s="11" t="s">
        <v>19</v>
      </c>
      <c r="C4" s="11" t="s">
        <v>20</v>
      </c>
      <c r="D4" s="6" t="s">
        <v>21</v>
      </c>
      <c r="E4" s="6" t="s">
        <v>22</v>
      </c>
      <c r="F4" s="3">
        <v>2013</v>
      </c>
      <c r="G4" s="3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3" t="s">
        <v>26</v>
      </c>
      <c r="N4" s="3" t="s">
        <v>27</v>
      </c>
    </row>
    <row r="5" spans="1:14" s="21" customFormat="1" ht="38.25" x14ac:dyDescent="0.25">
      <c r="A5" s="83" t="s">
        <v>561</v>
      </c>
      <c r="B5" s="34"/>
      <c r="C5" s="34"/>
      <c r="D5" s="18"/>
      <c r="E5" s="17"/>
      <c r="F5" s="20">
        <f>SUM(F6,F35,F50,F62)</f>
        <v>76</v>
      </c>
      <c r="G5" s="20">
        <f t="shared" ref="G5:M5" si="0">SUM(G6,G35,G50,G62)</f>
        <v>101</v>
      </c>
      <c r="H5" s="20">
        <f t="shared" si="0"/>
        <v>117</v>
      </c>
      <c r="I5" s="20">
        <f t="shared" si="0"/>
        <v>164</v>
      </c>
      <c r="J5" s="20">
        <f t="shared" si="0"/>
        <v>136</v>
      </c>
      <c r="K5" s="20">
        <f t="shared" si="0"/>
        <v>103</v>
      </c>
      <c r="L5" s="20">
        <f t="shared" si="0"/>
        <v>29</v>
      </c>
      <c r="M5" s="77">
        <f t="shared" si="0"/>
        <v>29908</v>
      </c>
      <c r="N5" s="30">
        <f>((M5+(M5*10%))*1.08%)*25%</f>
        <v>88.826760000000007</v>
      </c>
    </row>
    <row r="6" spans="1:14" x14ac:dyDescent="0.25">
      <c r="A6" s="16" t="s">
        <v>110</v>
      </c>
      <c r="B6" s="34"/>
      <c r="C6" s="34"/>
      <c r="D6" s="18"/>
      <c r="E6" s="17"/>
      <c r="F6" s="19">
        <f>SUM(F7:F34)</f>
        <v>66</v>
      </c>
      <c r="G6" s="19">
        <f t="shared" ref="G6:M6" si="1">SUM(G7:G34)</f>
        <v>86</v>
      </c>
      <c r="H6" s="19">
        <f t="shared" si="1"/>
        <v>100</v>
      </c>
      <c r="I6" s="19">
        <f t="shared" si="1"/>
        <v>138</v>
      </c>
      <c r="J6" s="19">
        <f t="shared" si="1"/>
        <v>91</v>
      </c>
      <c r="K6" s="19">
        <f t="shared" si="1"/>
        <v>67</v>
      </c>
      <c r="L6" s="19">
        <f t="shared" si="1"/>
        <v>19</v>
      </c>
      <c r="M6" s="78">
        <f t="shared" si="1"/>
        <v>16034</v>
      </c>
      <c r="N6" s="29">
        <f>((M6+(M6*10%))*1.08%)*25%</f>
        <v>47.620980000000003</v>
      </c>
    </row>
    <row r="7" spans="1:14" x14ac:dyDescent="0.25">
      <c r="A7" s="12" t="s">
        <v>28</v>
      </c>
      <c r="B7" s="12" t="s">
        <v>29</v>
      </c>
      <c r="C7" s="12" t="s">
        <v>30</v>
      </c>
      <c r="D7" s="10"/>
      <c r="E7" s="10" t="s">
        <v>31</v>
      </c>
      <c r="F7" s="10">
        <v>1</v>
      </c>
      <c r="G7" s="10">
        <v>2</v>
      </c>
      <c r="H7" s="10">
        <v>0</v>
      </c>
      <c r="I7" s="10">
        <v>1</v>
      </c>
      <c r="J7" s="10">
        <v>2</v>
      </c>
      <c r="K7" s="10">
        <v>1</v>
      </c>
      <c r="L7" s="10">
        <v>0</v>
      </c>
      <c r="M7" s="79">
        <v>228</v>
      </c>
      <c r="N7" s="14">
        <v>0.6771600000000001</v>
      </c>
    </row>
    <row r="8" spans="1:14" x14ac:dyDescent="0.25">
      <c r="A8" s="12" t="s">
        <v>28</v>
      </c>
      <c r="B8" s="12" t="s">
        <v>29</v>
      </c>
      <c r="C8" s="12" t="s">
        <v>30</v>
      </c>
      <c r="D8" s="10" t="s">
        <v>32</v>
      </c>
      <c r="E8" s="10" t="s">
        <v>33</v>
      </c>
      <c r="F8" s="10">
        <v>0</v>
      </c>
      <c r="G8" s="10">
        <v>1</v>
      </c>
      <c r="H8" s="10">
        <v>0</v>
      </c>
      <c r="I8" s="10">
        <v>1</v>
      </c>
      <c r="J8" s="10">
        <v>1</v>
      </c>
      <c r="K8" s="10">
        <v>0</v>
      </c>
      <c r="L8" s="10">
        <v>0</v>
      </c>
      <c r="M8" s="79">
        <v>80</v>
      </c>
      <c r="N8" s="15">
        <v>0.23760000000000001</v>
      </c>
    </row>
    <row r="9" spans="1:14" x14ac:dyDescent="0.25">
      <c r="A9" s="12" t="s">
        <v>28</v>
      </c>
      <c r="B9" s="12" t="s">
        <v>29</v>
      </c>
      <c r="C9" s="12" t="s">
        <v>30</v>
      </c>
      <c r="D9" s="10" t="s">
        <v>34</v>
      </c>
      <c r="E9" s="10" t="s">
        <v>35</v>
      </c>
      <c r="F9" s="10">
        <v>0</v>
      </c>
      <c r="G9" s="10">
        <v>0</v>
      </c>
      <c r="H9" s="10">
        <v>1</v>
      </c>
      <c r="I9" s="10">
        <v>1</v>
      </c>
      <c r="J9" s="10">
        <v>1</v>
      </c>
      <c r="K9" s="10">
        <v>0</v>
      </c>
      <c r="L9" s="10">
        <v>0</v>
      </c>
      <c r="M9" s="79">
        <v>136</v>
      </c>
      <c r="N9" s="15">
        <v>0.40392</v>
      </c>
    </row>
    <row r="10" spans="1:14" x14ac:dyDescent="0.25">
      <c r="A10" s="12" t="s">
        <v>28</v>
      </c>
      <c r="B10" s="12" t="s">
        <v>29</v>
      </c>
      <c r="C10" s="12" t="s">
        <v>36</v>
      </c>
      <c r="D10" s="10" t="s">
        <v>34</v>
      </c>
      <c r="E10" s="10" t="s">
        <v>37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79">
        <v>221</v>
      </c>
      <c r="N10" s="15">
        <v>0.65637000000000001</v>
      </c>
    </row>
    <row r="11" spans="1:14" x14ac:dyDescent="0.25">
      <c r="A11" s="12" t="s">
        <v>28</v>
      </c>
      <c r="B11" s="12" t="s">
        <v>29</v>
      </c>
      <c r="C11" s="12" t="s">
        <v>38</v>
      </c>
      <c r="D11" s="10" t="s">
        <v>34</v>
      </c>
      <c r="E11" s="10" t="s">
        <v>39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1</v>
      </c>
      <c r="L11" s="10">
        <v>0</v>
      </c>
      <c r="M11" s="79">
        <v>97</v>
      </c>
      <c r="N11" s="15">
        <v>0.28809000000000001</v>
      </c>
    </row>
    <row r="12" spans="1:14" x14ac:dyDescent="0.25">
      <c r="A12" s="12" t="s">
        <v>28</v>
      </c>
      <c r="B12" s="12" t="s">
        <v>29</v>
      </c>
      <c r="C12" s="12" t="s">
        <v>36</v>
      </c>
      <c r="D12" s="10" t="s">
        <v>34</v>
      </c>
      <c r="E12" s="10" t="s">
        <v>40</v>
      </c>
      <c r="F12" s="10">
        <v>0</v>
      </c>
      <c r="G12" s="10">
        <v>0</v>
      </c>
      <c r="H12" s="10">
        <v>1</v>
      </c>
      <c r="I12" s="10">
        <v>2</v>
      </c>
      <c r="J12" s="10">
        <v>0</v>
      </c>
      <c r="K12" s="10">
        <v>2</v>
      </c>
      <c r="L12" s="10">
        <v>0</v>
      </c>
      <c r="M12" s="79">
        <v>96</v>
      </c>
      <c r="N12" s="15">
        <v>0.28511999999999998</v>
      </c>
    </row>
    <row r="13" spans="1:14" x14ac:dyDescent="0.25">
      <c r="A13" s="12" t="s">
        <v>28</v>
      </c>
      <c r="B13" s="12" t="s">
        <v>29</v>
      </c>
      <c r="C13" s="12" t="s">
        <v>30</v>
      </c>
      <c r="D13" s="10"/>
      <c r="E13" s="10" t="s">
        <v>41</v>
      </c>
      <c r="F13" s="10">
        <v>2</v>
      </c>
      <c r="G13" s="10">
        <v>2</v>
      </c>
      <c r="H13" s="10">
        <v>1</v>
      </c>
      <c r="I13" s="10">
        <v>2</v>
      </c>
      <c r="J13" s="10">
        <v>0</v>
      </c>
      <c r="K13" s="10">
        <v>3</v>
      </c>
      <c r="L13" s="10">
        <v>1</v>
      </c>
      <c r="M13" s="79">
        <v>370</v>
      </c>
      <c r="N13" s="15">
        <v>1.0989</v>
      </c>
    </row>
    <row r="14" spans="1:14" x14ac:dyDescent="0.25">
      <c r="A14" s="12" t="s">
        <v>28</v>
      </c>
      <c r="B14" s="12" t="s">
        <v>29</v>
      </c>
      <c r="C14" s="12" t="s">
        <v>30</v>
      </c>
      <c r="D14" s="10" t="s">
        <v>34</v>
      </c>
      <c r="E14" s="10" t="s">
        <v>42</v>
      </c>
      <c r="F14" s="10">
        <v>1</v>
      </c>
      <c r="G14" s="10">
        <v>0</v>
      </c>
      <c r="H14" s="10">
        <v>1</v>
      </c>
      <c r="I14" s="10">
        <v>4</v>
      </c>
      <c r="J14" s="10">
        <v>1</v>
      </c>
      <c r="K14" s="10">
        <v>1</v>
      </c>
      <c r="L14" s="10">
        <v>0</v>
      </c>
      <c r="M14" s="79">
        <v>261</v>
      </c>
      <c r="N14" s="15">
        <v>0.77517000000000014</v>
      </c>
    </row>
    <row r="15" spans="1:14" x14ac:dyDescent="0.25">
      <c r="A15" s="12" t="s">
        <v>28</v>
      </c>
      <c r="B15" s="12" t="s">
        <v>29</v>
      </c>
      <c r="C15" s="12" t="s">
        <v>30</v>
      </c>
      <c r="D15" s="10" t="s">
        <v>34</v>
      </c>
      <c r="E15" s="10" t="s">
        <v>29</v>
      </c>
      <c r="F15" s="10">
        <v>52</v>
      </c>
      <c r="G15" s="10">
        <v>67</v>
      </c>
      <c r="H15" s="10">
        <v>86</v>
      </c>
      <c r="I15" s="10">
        <v>105</v>
      </c>
      <c r="J15" s="10">
        <v>69</v>
      </c>
      <c r="K15" s="10">
        <v>46</v>
      </c>
      <c r="L15" s="10">
        <v>16</v>
      </c>
      <c r="M15" s="79">
        <v>10222</v>
      </c>
      <c r="N15" s="15">
        <v>30.359340000000003</v>
      </c>
    </row>
    <row r="16" spans="1:14" x14ac:dyDescent="0.25">
      <c r="A16" s="12" t="s">
        <v>28</v>
      </c>
      <c r="B16" s="12" t="s">
        <v>29</v>
      </c>
      <c r="C16" s="12" t="s">
        <v>36</v>
      </c>
      <c r="D16" s="10" t="s">
        <v>34</v>
      </c>
      <c r="E16" s="10" t="s">
        <v>43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79">
        <v>45</v>
      </c>
      <c r="N16" s="15">
        <v>0.13365000000000002</v>
      </c>
    </row>
    <row r="17" spans="1:14" x14ac:dyDescent="0.25">
      <c r="A17" s="12" t="s">
        <v>28</v>
      </c>
      <c r="B17" s="12" t="s">
        <v>29</v>
      </c>
      <c r="C17" s="12" t="s">
        <v>38</v>
      </c>
      <c r="D17" s="10" t="s">
        <v>34</v>
      </c>
      <c r="E17" s="10" t="s">
        <v>44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79">
        <v>40</v>
      </c>
      <c r="N17" s="15">
        <v>0.1188</v>
      </c>
    </row>
    <row r="18" spans="1:14" x14ac:dyDescent="0.25">
      <c r="A18" s="12" t="s">
        <v>28</v>
      </c>
      <c r="B18" s="12" t="s">
        <v>29</v>
      </c>
      <c r="C18" s="12" t="s">
        <v>30</v>
      </c>
      <c r="D18" s="10" t="s">
        <v>34</v>
      </c>
      <c r="E18" s="10" t="s">
        <v>45</v>
      </c>
      <c r="F18" s="10">
        <v>0</v>
      </c>
      <c r="G18" s="10">
        <v>3</v>
      </c>
      <c r="H18" s="10">
        <v>0</v>
      </c>
      <c r="I18" s="10">
        <v>1</v>
      </c>
      <c r="J18" s="10">
        <v>0</v>
      </c>
      <c r="K18" s="10">
        <v>0</v>
      </c>
      <c r="L18" s="10">
        <v>0</v>
      </c>
      <c r="M18" s="79">
        <v>168</v>
      </c>
      <c r="N18" s="15">
        <v>0.49896000000000007</v>
      </c>
    </row>
    <row r="19" spans="1:14" x14ac:dyDescent="0.25">
      <c r="A19" s="12" t="s">
        <v>28</v>
      </c>
      <c r="B19" s="12" t="s">
        <v>29</v>
      </c>
      <c r="C19" s="12" t="s">
        <v>36</v>
      </c>
      <c r="D19" s="10" t="s">
        <v>34</v>
      </c>
      <c r="E19" s="10" t="s">
        <v>46</v>
      </c>
      <c r="F19" s="10">
        <v>1</v>
      </c>
      <c r="G19" s="10">
        <v>1</v>
      </c>
      <c r="H19" s="10">
        <v>0</v>
      </c>
      <c r="I19" s="10">
        <v>1</v>
      </c>
      <c r="J19" s="10">
        <v>0</v>
      </c>
      <c r="K19" s="10">
        <v>0</v>
      </c>
      <c r="L19" s="10">
        <v>0</v>
      </c>
      <c r="M19" s="79">
        <v>777</v>
      </c>
      <c r="N19" s="15">
        <v>2.3076900000000005</v>
      </c>
    </row>
    <row r="20" spans="1:14" x14ac:dyDescent="0.25">
      <c r="A20" s="12" t="s">
        <v>28</v>
      </c>
      <c r="B20" s="12" t="s">
        <v>29</v>
      </c>
      <c r="C20" s="12" t="s">
        <v>30</v>
      </c>
      <c r="D20" s="10" t="s">
        <v>34</v>
      </c>
      <c r="E20" s="10" t="s">
        <v>47</v>
      </c>
      <c r="F20" s="10">
        <v>1</v>
      </c>
      <c r="G20" s="10">
        <v>2</v>
      </c>
      <c r="H20" s="10">
        <v>1</v>
      </c>
      <c r="I20" s="10">
        <v>1</v>
      </c>
      <c r="J20" s="10">
        <v>0</v>
      </c>
      <c r="K20" s="10">
        <v>0</v>
      </c>
      <c r="L20" s="10">
        <v>0</v>
      </c>
      <c r="M20" s="79">
        <v>360</v>
      </c>
      <c r="N20" s="15">
        <v>1.0692000000000002</v>
      </c>
    </row>
    <row r="21" spans="1:14" x14ac:dyDescent="0.25">
      <c r="A21" s="12" t="s">
        <v>28</v>
      </c>
      <c r="B21" s="12" t="s">
        <v>29</v>
      </c>
      <c r="C21" s="12" t="s">
        <v>48</v>
      </c>
      <c r="D21" s="10" t="s">
        <v>34</v>
      </c>
      <c r="E21" s="10" t="s">
        <v>49</v>
      </c>
      <c r="F21" s="10">
        <v>0</v>
      </c>
      <c r="G21" s="10">
        <v>0</v>
      </c>
      <c r="H21" s="10">
        <v>1</v>
      </c>
      <c r="I21" s="10">
        <v>1</v>
      </c>
      <c r="J21" s="10">
        <v>1</v>
      </c>
      <c r="K21" s="10">
        <v>1</v>
      </c>
      <c r="L21" s="10">
        <v>0</v>
      </c>
      <c r="M21" s="79">
        <v>207</v>
      </c>
      <c r="N21" s="15">
        <v>0.61478999999999995</v>
      </c>
    </row>
    <row r="22" spans="1:14" x14ac:dyDescent="0.25">
      <c r="A22" s="12" t="s">
        <v>28</v>
      </c>
      <c r="B22" s="12" t="s">
        <v>29</v>
      </c>
      <c r="C22" s="12" t="s">
        <v>36</v>
      </c>
      <c r="D22" s="10" t="s">
        <v>34</v>
      </c>
      <c r="E22" s="10" t="s">
        <v>50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79">
        <v>90</v>
      </c>
      <c r="N22" s="15">
        <v>0.26730000000000004</v>
      </c>
    </row>
    <row r="23" spans="1:14" x14ac:dyDescent="0.25">
      <c r="A23" s="12" t="s">
        <v>28</v>
      </c>
      <c r="B23" s="12" t="s">
        <v>29</v>
      </c>
      <c r="C23" s="12" t="s">
        <v>36</v>
      </c>
      <c r="D23" s="10" t="s">
        <v>34</v>
      </c>
      <c r="E23" s="10" t="s">
        <v>51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79">
        <v>166</v>
      </c>
      <c r="N23" s="15">
        <v>0.49302000000000001</v>
      </c>
    </row>
    <row r="24" spans="1:14" x14ac:dyDescent="0.25">
      <c r="A24" s="12" t="s">
        <v>28</v>
      </c>
      <c r="B24" s="12" t="s">
        <v>29</v>
      </c>
      <c r="C24" s="12" t="s">
        <v>36</v>
      </c>
      <c r="D24" s="10" t="s">
        <v>34</v>
      </c>
      <c r="E24" s="10" t="s">
        <v>52</v>
      </c>
      <c r="F24" s="10">
        <v>1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79">
        <v>98</v>
      </c>
      <c r="N24" s="15">
        <v>0.29105999999999999</v>
      </c>
    </row>
    <row r="25" spans="1:14" x14ac:dyDescent="0.25">
      <c r="A25" s="12" t="s">
        <v>28</v>
      </c>
      <c r="B25" s="12" t="s">
        <v>29</v>
      </c>
      <c r="C25" s="12" t="s">
        <v>48</v>
      </c>
      <c r="D25" s="10" t="s">
        <v>34</v>
      </c>
      <c r="E25" s="10" t="s">
        <v>53</v>
      </c>
      <c r="F25" s="10">
        <v>0</v>
      </c>
      <c r="G25" s="10">
        <v>1</v>
      </c>
      <c r="H25" s="10">
        <v>0</v>
      </c>
      <c r="I25" s="10">
        <v>1</v>
      </c>
      <c r="J25" s="10">
        <v>0</v>
      </c>
      <c r="K25" s="10">
        <v>0</v>
      </c>
      <c r="L25" s="10">
        <v>0</v>
      </c>
      <c r="M25" s="79">
        <v>280</v>
      </c>
      <c r="N25" s="15">
        <v>0.83160000000000001</v>
      </c>
    </row>
    <row r="26" spans="1:14" x14ac:dyDescent="0.25">
      <c r="A26" s="12" t="s">
        <v>28</v>
      </c>
      <c r="B26" s="12" t="s">
        <v>29</v>
      </c>
      <c r="C26" s="12" t="s">
        <v>36</v>
      </c>
      <c r="D26" s="10" t="s">
        <v>34</v>
      </c>
      <c r="E26" s="10" t="s">
        <v>54</v>
      </c>
      <c r="F26" s="10">
        <v>0</v>
      </c>
      <c r="G26" s="10">
        <v>1</v>
      </c>
      <c r="H26" s="10">
        <v>0</v>
      </c>
      <c r="I26" s="10">
        <v>0</v>
      </c>
      <c r="J26" s="10">
        <v>0</v>
      </c>
      <c r="K26" s="10">
        <v>1</v>
      </c>
      <c r="L26" s="10">
        <v>0</v>
      </c>
      <c r="M26" s="79">
        <v>397</v>
      </c>
      <c r="N26" s="15">
        <v>1.17909</v>
      </c>
    </row>
    <row r="27" spans="1:14" x14ac:dyDescent="0.25">
      <c r="A27" s="12" t="s">
        <v>28</v>
      </c>
      <c r="B27" s="12" t="s">
        <v>29</v>
      </c>
      <c r="C27" s="12" t="s">
        <v>30</v>
      </c>
      <c r="D27" s="10" t="s">
        <v>34</v>
      </c>
      <c r="E27" s="10" t="s">
        <v>55</v>
      </c>
      <c r="F27" s="10">
        <v>2</v>
      </c>
      <c r="G27" s="10">
        <v>0</v>
      </c>
      <c r="H27" s="10">
        <v>0</v>
      </c>
      <c r="I27" s="10">
        <v>3</v>
      </c>
      <c r="J27" s="10">
        <v>4</v>
      </c>
      <c r="K27" s="10">
        <v>0</v>
      </c>
      <c r="L27" s="10">
        <v>1</v>
      </c>
      <c r="M27" s="79">
        <v>194</v>
      </c>
      <c r="N27" s="15">
        <v>0.57618000000000003</v>
      </c>
    </row>
    <row r="28" spans="1:14" x14ac:dyDescent="0.25">
      <c r="A28" s="12" t="s">
        <v>28</v>
      </c>
      <c r="B28" s="12" t="s">
        <v>29</v>
      </c>
      <c r="C28" s="12" t="s">
        <v>30</v>
      </c>
      <c r="D28" s="10" t="s">
        <v>34</v>
      </c>
      <c r="E28" s="10" t="s">
        <v>56</v>
      </c>
      <c r="F28" s="10">
        <v>1</v>
      </c>
      <c r="G28" s="10">
        <v>0</v>
      </c>
      <c r="H28" s="10">
        <v>0</v>
      </c>
      <c r="I28" s="10">
        <v>1</v>
      </c>
      <c r="J28" s="10">
        <v>0</v>
      </c>
      <c r="K28" s="10">
        <v>1</v>
      </c>
      <c r="L28" s="10">
        <v>0</v>
      </c>
      <c r="M28" s="79">
        <v>67</v>
      </c>
      <c r="N28" s="15">
        <v>0.19899000000000003</v>
      </c>
    </row>
    <row r="29" spans="1:14" x14ac:dyDescent="0.25">
      <c r="A29" s="12" t="s">
        <v>28</v>
      </c>
      <c r="B29" s="12" t="s">
        <v>29</v>
      </c>
      <c r="C29" s="12" t="s">
        <v>30</v>
      </c>
      <c r="D29" s="10" t="s">
        <v>34</v>
      </c>
      <c r="E29" s="10" t="s">
        <v>57</v>
      </c>
      <c r="F29" s="10">
        <v>1</v>
      </c>
      <c r="G29" s="10">
        <v>1</v>
      </c>
      <c r="H29" s="10">
        <v>3</v>
      </c>
      <c r="I29" s="10">
        <v>2</v>
      </c>
      <c r="J29" s="10">
        <v>5</v>
      </c>
      <c r="K29" s="10">
        <v>2</v>
      </c>
      <c r="L29" s="10">
        <v>0</v>
      </c>
      <c r="M29" s="79">
        <v>738</v>
      </c>
      <c r="N29" s="15">
        <v>2.1918600000000001</v>
      </c>
    </row>
    <row r="30" spans="1:14" x14ac:dyDescent="0.25">
      <c r="A30" s="12" t="s">
        <v>28</v>
      </c>
      <c r="B30" s="12" t="s">
        <v>29</v>
      </c>
      <c r="C30" s="12" t="s">
        <v>30</v>
      </c>
      <c r="D30" s="10" t="s">
        <v>34</v>
      </c>
      <c r="E30" s="10" t="s">
        <v>58</v>
      </c>
      <c r="F30" s="10">
        <v>1</v>
      </c>
      <c r="G30" s="10">
        <v>2</v>
      </c>
      <c r="H30" s="10">
        <v>3</v>
      </c>
      <c r="I30" s="10">
        <v>5</v>
      </c>
      <c r="J30" s="10">
        <v>5</v>
      </c>
      <c r="K30" s="10">
        <v>6</v>
      </c>
      <c r="L30" s="10">
        <v>0</v>
      </c>
      <c r="M30" s="79">
        <v>369</v>
      </c>
      <c r="N30" s="15">
        <v>1.0959300000000001</v>
      </c>
    </row>
    <row r="31" spans="1:14" x14ac:dyDescent="0.25">
      <c r="A31" s="12" t="s">
        <v>28</v>
      </c>
      <c r="B31" s="12" t="s">
        <v>29</v>
      </c>
      <c r="C31" s="12" t="s">
        <v>36</v>
      </c>
      <c r="D31" s="10" t="s">
        <v>34</v>
      </c>
      <c r="E31" s="10" t="s">
        <v>59</v>
      </c>
      <c r="F31" s="10">
        <v>0</v>
      </c>
      <c r="G31" s="10">
        <v>1</v>
      </c>
      <c r="H31" s="10">
        <v>0</v>
      </c>
      <c r="I31" s="10">
        <v>2</v>
      </c>
      <c r="J31" s="10">
        <v>0</v>
      </c>
      <c r="K31" s="10">
        <v>0</v>
      </c>
      <c r="L31" s="10">
        <v>0</v>
      </c>
      <c r="M31" s="79">
        <v>106</v>
      </c>
      <c r="N31" s="15">
        <v>0.31481999999999999</v>
      </c>
    </row>
    <row r="32" spans="1:14" x14ac:dyDescent="0.25">
      <c r="A32" s="12" t="s">
        <v>28</v>
      </c>
      <c r="B32" s="12" t="s">
        <v>29</v>
      </c>
      <c r="C32" s="12" t="s">
        <v>30</v>
      </c>
      <c r="D32" s="10" t="s">
        <v>34</v>
      </c>
      <c r="E32" s="10" t="s">
        <v>60</v>
      </c>
      <c r="F32" s="10">
        <v>1</v>
      </c>
      <c r="G32" s="10">
        <v>1</v>
      </c>
      <c r="H32" s="10">
        <v>0</v>
      </c>
      <c r="I32" s="10">
        <v>2</v>
      </c>
      <c r="J32" s="10">
        <v>1</v>
      </c>
      <c r="K32" s="10">
        <v>0</v>
      </c>
      <c r="L32" s="10">
        <v>0</v>
      </c>
      <c r="M32" s="79">
        <v>61</v>
      </c>
      <c r="N32" s="15">
        <v>0.18117</v>
      </c>
    </row>
    <row r="33" spans="1:14" x14ac:dyDescent="0.25">
      <c r="A33" s="12" t="s">
        <v>28</v>
      </c>
      <c r="B33" s="12" t="s">
        <v>29</v>
      </c>
      <c r="C33" s="12" t="s">
        <v>30</v>
      </c>
      <c r="D33" s="10"/>
      <c r="E33" s="10" t="s">
        <v>61</v>
      </c>
      <c r="F33" s="10">
        <v>0</v>
      </c>
      <c r="G33" s="10">
        <v>0</v>
      </c>
      <c r="H33" s="10">
        <v>0</v>
      </c>
      <c r="I33" s="10">
        <v>0</v>
      </c>
      <c r="J33" s="10">
        <v>1</v>
      </c>
      <c r="K33" s="10">
        <v>0</v>
      </c>
      <c r="L33" s="10">
        <v>0</v>
      </c>
      <c r="M33" s="79">
        <v>55</v>
      </c>
      <c r="N33" s="15">
        <v>0.16335</v>
      </c>
    </row>
    <row r="34" spans="1:14" x14ac:dyDescent="0.25">
      <c r="A34" s="12" t="s">
        <v>28</v>
      </c>
      <c r="B34" s="12" t="s">
        <v>29</v>
      </c>
      <c r="C34" s="12" t="s">
        <v>30</v>
      </c>
      <c r="D34" s="10"/>
      <c r="E34" s="10" t="s">
        <v>62</v>
      </c>
      <c r="F34" s="10">
        <v>1</v>
      </c>
      <c r="G34" s="10">
        <v>1</v>
      </c>
      <c r="H34" s="10">
        <v>2</v>
      </c>
      <c r="I34" s="10">
        <v>2</v>
      </c>
      <c r="J34" s="10">
        <v>0</v>
      </c>
      <c r="K34" s="10">
        <v>2</v>
      </c>
      <c r="L34" s="10">
        <v>1</v>
      </c>
      <c r="M34" s="79">
        <v>105</v>
      </c>
      <c r="N34" s="15">
        <v>0.31185000000000002</v>
      </c>
    </row>
    <row r="35" spans="1:14" x14ac:dyDescent="0.25">
      <c r="A35" s="16" t="s">
        <v>111</v>
      </c>
      <c r="B35" s="34"/>
      <c r="C35" s="34"/>
      <c r="D35" s="18"/>
      <c r="E35" s="17"/>
      <c r="F35" s="19">
        <f>SUM(F36:F49)</f>
        <v>2</v>
      </c>
      <c r="G35" s="19">
        <f t="shared" ref="G35:M35" si="2">SUM(G36:G49)</f>
        <v>4</v>
      </c>
      <c r="H35" s="19">
        <f t="shared" si="2"/>
        <v>0</v>
      </c>
      <c r="I35" s="19">
        <f t="shared" si="2"/>
        <v>10</v>
      </c>
      <c r="J35" s="19">
        <f t="shared" si="2"/>
        <v>15</v>
      </c>
      <c r="K35" s="19">
        <f t="shared" si="2"/>
        <v>14</v>
      </c>
      <c r="L35" s="19">
        <f t="shared" si="2"/>
        <v>3</v>
      </c>
      <c r="M35" s="78">
        <f t="shared" si="2"/>
        <v>3378</v>
      </c>
      <c r="N35" s="29">
        <f>((M35+(M35*10%))*1.08%)*25%</f>
        <v>10.032660000000002</v>
      </c>
    </row>
    <row r="36" spans="1:14" x14ac:dyDescent="0.25">
      <c r="A36" s="12" t="s">
        <v>28</v>
      </c>
      <c r="B36" s="12" t="s">
        <v>63</v>
      </c>
      <c r="C36" s="12" t="s">
        <v>64</v>
      </c>
      <c r="D36" s="10" t="s">
        <v>34</v>
      </c>
      <c r="E36" s="10" t="s">
        <v>65</v>
      </c>
      <c r="F36" s="10">
        <v>0</v>
      </c>
      <c r="G36" s="10">
        <v>0</v>
      </c>
      <c r="H36" s="10">
        <v>0</v>
      </c>
      <c r="I36" s="10">
        <v>1</v>
      </c>
      <c r="J36" s="10">
        <v>0</v>
      </c>
      <c r="K36" s="10">
        <v>0</v>
      </c>
      <c r="L36" s="10">
        <v>0</v>
      </c>
      <c r="M36" s="79">
        <v>145</v>
      </c>
      <c r="N36" s="15">
        <v>0.43065000000000003</v>
      </c>
    </row>
    <row r="37" spans="1:14" x14ac:dyDescent="0.25">
      <c r="A37" s="12" t="s">
        <v>28</v>
      </c>
      <c r="B37" s="12" t="s">
        <v>63</v>
      </c>
      <c r="C37" s="12" t="s">
        <v>48</v>
      </c>
      <c r="D37" s="10" t="s">
        <v>34</v>
      </c>
      <c r="E37" s="10" t="s">
        <v>66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79">
        <v>247</v>
      </c>
      <c r="N37" s="15">
        <v>0.73358999999999996</v>
      </c>
    </row>
    <row r="38" spans="1:14" x14ac:dyDescent="0.25">
      <c r="A38" s="12" t="s">
        <v>28</v>
      </c>
      <c r="B38" s="12" t="s">
        <v>63</v>
      </c>
      <c r="C38" s="12" t="s">
        <v>64</v>
      </c>
      <c r="D38" s="10" t="s">
        <v>34</v>
      </c>
      <c r="E38" s="10" t="s">
        <v>67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1</v>
      </c>
      <c r="L38" s="10">
        <v>0</v>
      </c>
      <c r="M38" s="79">
        <v>233</v>
      </c>
      <c r="N38" s="15">
        <v>0.69201000000000001</v>
      </c>
    </row>
    <row r="39" spans="1:14" x14ac:dyDescent="0.25">
      <c r="A39" s="12" t="s">
        <v>28</v>
      </c>
      <c r="B39" s="12" t="s">
        <v>63</v>
      </c>
      <c r="C39" s="12" t="s">
        <v>48</v>
      </c>
      <c r="D39" s="10" t="s">
        <v>34</v>
      </c>
      <c r="E39" s="10" t="s">
        <v>68</v>
      </c>
      <c r="F39" s="10">
        <v>0</v>
      </c>
      <c r="G39" s="10">
        <v>0</v>
      </c>
      <c r="H39" s="10">
        <v>0</v>
      </c>
      <c r="I39" s="10">
        <v>0</v>
      </c>
      <c r="J39" s="10">
        <v>2</v>
      </c>
      <c r="K39" s="10">
        <v>3</v>
      </c>
      <c r="L39" s="10">
        <v>1</v>
      </c>
      <c r="M39" s="79">
        <v>400</v>
      </c>
      <c r="N39" s="15">
        <v>1.1880000000000002</v>
      </c>
    </row>
    <row r="40" spans="1:14" x14ac:dyDescent="0.25">
      <c r="A40" s="12" t="s">
        <v>28</v>
      </c>
      <c r="B40" s="12" t="s">
        <v>63</v>
      </c>
      <c r="C40" s="12" t="s">
        <v>48</v>
      </c>
      <c r="D40" s="10" t="s">
        <v>34</v>
      </c>
      <c r="E40" s="10" t="s">
        <v>69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2</v>
      </c>
      <c r="L40" s="10">
        <v>0</v>
      </c>
      <c r="M40" s="79">
        <v>63</v>
      </c>
      <c r="N40" s="15">
        <v>0.18711</v>
      </c>
    </row>
    <row r="41" spans="1:14" x14ac:dyDescent="0.25">
      <c r="A41" s="12" t="s">
        <v>28</v>
      </c>
      <c r="B41" s="12" t="s">
        <v>63</v>
      </c>
      <c r="C41" s="12" t="s">
        <v>48</v>
      </c>
      <c r="D41" s="10" t="s">
        <v>34</v>
      </c>
      <c r="E41" s="10" t="s">
        <v>63</v>
      </c>
      <c r="F41" s="10">
        <v>0</v>
      </c>
      <c r="G41" s="10">
        <v>2</v>
      </c>
      <c r="H41" s="10">
        <v>0</v>
      </c>
      <c r="I41" s="10">
        <v>5</v>
      </c>
      <c r="J41" s="10">
        <v>4</v>
      </c>
      <c r="K41" s="10">
        <v>4</v>
      </c>
      <c r="L41" s="10">
        <v>0</v>
      </c>
      <c r="M41" s="79">
        <v>914</v>
      </c>
      <c r="N41" s="15">
        <v>2.7145800000000002</v>
      </c>
    </row>
    <row r="42" spans="1:14" x14ac:dyDescent="0.25">
      <c r="A42" s="12" t="s">
        <v>28</v>
      </c>
      <c r="B42" s="12" t="s">
        <v>63</v>
      </c>
      <c r="C42" s="12" t="s">
        <v>64</v>
      </c>
      <c r="D42" s="10" t="s">
        <v>34</v>
      </c>
      <c r="E42" s="10" t="s">
        <v>70</v>
      </c>
      <c r="F42" s="10">
        <v>0</v>
      </c>
      <c r="G42" s="10">
        <v>0</v>
      </c>
      <c r="H42" s="10">
        <v>0</v>
      </c>
      <c r="I42" s="10">
        <v>3</v>
      </c>
      <c r="J42" s="10">
        <v>1</v>
      </c>
      <c r="K42" s="10">
        <v>0</v>
      </c>
      <c r="L42" s="10">
        <v>0</v>
      </c>
      <c r="M42" s="79">
        <v>199</v>
      </c>
      <c r="N42" s="15">
        <v>0.59103000000000006</v>
      </c>
    </row>
    <row r="43" spans="1:14" x14ac:dyDescent="0.25">
      <c r="A43" s="12" t="s">
        <v>71</v>
      </c>
      <c r="B43" s="12" t="s">
        <v>63</v>
      </c>
      <c r="C43" s="12" t="s">
        <v>48</v>
      </c>
      <c r="D43" s="10" t="s">
        <v>34</v>
      </c>
      <c r="E43" s="10" t="s">
        <v>72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79">
        <v>42</v>
      </c>
      <c r="N43" s="15">
        <v>0.12474000000000002</v>
      </c>
    </row>
    <row r="44" spans="1:14" x14ac:dyDescent="0.25">
      <c r="A44" s="12" t="s">
        <v>28</v>
      </c>
      <c r="B44" s="12" t="s">
        <v>63</v>
      </c>
      <c r="C44" s="12" t="s">
        <v>48</v>
      </c>
      <c r="D44" s="10" t="s">
        <v>34</v>
      </c>
      <c r="E44" s="10" t="s">
        <v>73</v>
      </c>
      <c r="F44" s="10">
        <v>0</v>
      </c>
      <c r="G44" s="10">
        <v>1</v>
      </c>
      <c r="H44" s="10">
        <v>0</v>
      </c>
      <c r="I44" s="10">
        <v>0</v>
      </c>
      <c r="J44" s="10">
        <v>1</v>
      </c>
      <c r="K44" s="10">
        <v>0</v>
      </c>
      <c r="L44" s="10">
        <v>0</v>
      </c>
      <c r="M44" s="79">
        <v>181</v>
      </c>
      <c r="N44" s="15">
        <v>0.53756999999999999</v>
      </c>
    </row>
    <row r="45" spans="1:14" x14ac:dyDescent="0.25">
      <c r="A45" s="12" t="s">
        <v>28</v>
      </c>
      <c r="B45" s="12" t="s">
        <v>63</v>
      </c>
      <c r="C45" s="12" t="s">
        <v>64</v>
      </c>
      <c r="D45" s="10" t="s">
        <v>34</v>
      </c>
      <c r="E45" s="10" t="s">
        <v>74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79">
        <v>105</v>
      </c>
      <c r="N45" s="15">
        <v>0.31185000000000002</v>
      </c>
    </row>
    <row r="46" spans="1:14" x14ac:dyDescent="0.25">
      <c r="A46" s="12" t="s">
        <v>28</v>
      </c>
      <c r="B46" s="12" t="s">
        <v>63</v>
      </c>
      <c r="C46" s="12" t="s">
        <v>64</v>
      </c>
      <c r="D46" s="10" t="s">
        <v>34</v>
      </c>
      <c r="E46" s="10" t="s">
        <v>75</v>
      </c>
      <c r="F46" s="10">
        <v>0</v>
      </c>
      <c r="G46" s="10">
        <v>0</v>
      </c>
      <c r="H46" s="10">
        <v>0</v>
      </c>
      <c r="I46" s="10">
        <v>1</v>
      </c>
      <c r="J46" s="10">
        <v>0</v>
      </c>
      <c r="K46" s="10">
        <v>0</v>
      </c>
      <c r="L46" s="10">
        <v>0</v>
      </c>
      <c r="M46" s="79">
        <v>102</v>
      </c>
      <c r="N46" s="15">
        <v>0.30294000000000004</v>
      </c>
    </row>
    <row r="47" spans="1:14" x14ac:dyDescent="0.25">
      <c r="A47" s="12" t="s">
        <v>28</v>
      </c>
      <c r="B47" s="12" t="s">
        <v>63</v>
      </c>
      <c r="C47" s="12" t="s">
        <v>48</v>
      </c>
      <c r="D47" s="10" t="s">
        <v>34</v>
      </c>
      <c r="E47" s="10" t="s">
        <v>76</v>
      </c>
      <c r="F47" s="10">
        <v>1</v>
      </c>
      <c r="G47" s="10">
        <v>1</v>
      </c>
      <c r="H47" s="10">
        <v>0</v>
      </c>
      <c r="I47" s="10">
        <v>0</v>
      </c>
      <c r="J47" s="10">
        <v>1</v>
      </c>
      <c r="K47" s="10">
        <v>2</v>
      </c>
      <c r="L47" s="10">
        <v>1</v>
      </c>
      <c r="M47" s="79">
        <v>400</v>
      </c>
      <c r="N47" s="15">
        <v>1.1880000000000002</v>
      </c>
    </row>
    <row r="48" spans="1:14" x14ac:dyDescent="0.25">
      <c r="A48" s="12" t="s">
        <v>28</v>
      </c>
      <c r="B48" s="12" t="s">
        <v>63</v>
      </c>
      <c r="C48" s="12" t="s">
        <v>64</v>
      </c>
      <c r="D48" s="10" t="s">
        <v>34</v>
      </c>
      <c r="E48" s="10" t="s">
        <v>77</v>
      </c>
      <c r="F48" s="10">
        <v>1</v>
      </c>
      <c r="G48" s="10">
        <v>0</v>
      </c>
      <c r="H48" s="10">
        <v>0</v>
      </c>
      <c r="I48" s="10">
        <v>0</v>
      </c>
      <c r="J48" s="10">
        <v>3</v>
      </c>
      <c r="K48" s="10">
        <v>2</v>
      </c>
      <c r="L48" s="10">
        <v>1</v>
      </c>
      <c r="M48" s="79">
        <v>206</v>
      </c>
      <c r="N48" s="15">
        <v>0.61182000000000003</v>
      </c>
    </row>
    <row r="49" spans="1:14" x14ac:dyDescent="0.25">
      <c r="A49" s="12" t="s">
        <v>28</v>
      </c>
      <c r="B49" s="12" t="s">
        <v>63</v>
      </c>
      <c r="C49" s="12" t="s">
        <v>64</v>
      </c>
      <c r="D49" s="10" t="s">
        <v>34</v>
      </c>
      <c r="E49" s="10" t="s">
        <v>78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0</v>
      </c>
      <c r="L49" s="10">
        <v>0</v>
      </c>
      <c r="M49" s="79">
        <v>141</v>
      </c>
      <c r="N49" s="15">
        <v>0.41877000000000003</v>
      </c>
    </row>
    <row r="50" spans="1:14" x14ac:dyDescent="0.25">
      <c r="A50" s="16" t="s">
        <v>112</v>
      </c>
      <c r="B50" s="34"/>
      <c r="C50" s="34"/>
      <c r="D50" s="18"/>
      <c r="E50" s="17"/>
      <c r="F50" s="19">
        <f>SUM(F51:F61)</f>
        <v>0</v>
      </c>
      <c r="G50" s="19">
        <f t="shared" ref="G50:M50" si="3">SUM(G51:G61)</f>
        <v>2</v>
      </c>
      <c r="H50" s="19">
        <f t="shared" si="3"/>
        <v>3</v>
      </c>
      <c r="I50" s="19">
        <f t="shared" si="3"/>
        <v>4</v>
      </c>
      <c r="J50" s="19">
        <f t="shared" si="3"/>
        <v>2</v>
      </c>
      <c r="K50" s="19">
        <f t="shared" si="3"/>
        <v>5</v>
      </c>
      <c r="L50" s="19">
        <f t="shared" si="3"/>
        <v>1</v>
      </c>
      <c r="M50" s="78">
        <f t="shared" si="3"/>
        <v>2371</v>
      </c>
      <c r="N50" s="29">
        <f>((M50+(M50*10%))*1.08%)*25%</f>
        <v>7.0418700000000003</v>
      </c>
    </row>
    <row r="51" spans="1:14" x14ac:dyDescent="0.25">
      <c r="A51" s="12" t="s">
        <v>28</v>
      </c>
      <c r="B51" s="12" t="s">
        <v>79</v>
      </c>
      <c r="C51" s="12" t="s">
        <v>64</v>
      </c>
      <c r="D51" s="10" t="s">
        <v>34</v>
      </c>
      <c r="E51" s="10" t="s">
        <v>80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79">
        <v>49</v>
      </c>
      <c r="N51" s="15">
        <v>0.14552999999999999</v>
      </c>
    </row>
    <row r="52" spans="1:14" x14ac:dyDescent="0.25">
      <c r="A52" s="12" t="s">
        <v>28</v>
      </c>
      <c r="B52" s="12" t="s">
        <v>79</v>
      </c>
      <c r="C52" s="12" t="s">
        <v>64</v>
      </c>
      <c r="D52" s="10" t="s">
        <v>34</v>
      </c>
      <c r="E52" s="10" t="s">
        <v>81</v>
      </c>
      <c r="F52" s="10">
        <v>0</v>
      </c>
      <c r="G52" s="10">
        <v>0</v>
      </c>
      <c r="H52" s="10">
        <v>1</v>
      </c>
      <c r="I52" s="10">
        <v>1</v>
      </c>
      <c r="J52" s="10">
        <v>0</v>
      </c>
      <c r="K52" s="10">
        <v>0</v>
      </c>
      <c r="L52" s="10">
        <v>0</v>
      </c>
      <c r="M52" s="79">
        <v>152</v>
      </c>
      <c r="N52" s="15">
        <v>0.45144000000000001</v>
      </c>
    </row>
    <row r="53" spans="1:14" x14ac:dyDescent="0.25">
      <c r="A53" s="12" t="s">
        <v>28</v>
      </c>
      <c r="B53" s="12" t="s">
        <v>79</v>
      </c>
      <c r="C53" s="12" t="s">
        <v>64</v>
      </c>
      <c r="D53" s="10" t="s">
        <v>34</v>
      </c>
      <c r="E53" s="10" t="s">
        <v>82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1</v>
      </c>
      <c r="L53" s="10">
        <v>0</v>
      </c>
      <c r="M53" s="79">
        <v>176</v>
      </c>
      <c r="N53" s="15">
        <v>0.52271999999999996</v>
      </c>
    </row>
    <row r="54" spans="1:14" x14ac:dyDescent="0.25">
      <c r="A54" s="12" t="s">
        <v>28</v>
      </c>
      <c r="B54" s="12" t="s">
        <v>79</v>
      </c>
      <c r="C54" s="12" t="s">
        <v>64</v>
      </c>
      <c r="D54" s="10" t="s">
        <v>34</v>
      </c>
      <c r="E54" s="10" t="s">
        <v>83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1</v>
      </c>
      <c r="L54" s="10">
        <v>0</v>
      </c>
      <c r="M54" s="79">
        <v>373</v>
      </c>
      <c r="N54" s="15">
        <v>1.1078100000000002</v>
      </c>
    </row>
    <row r="55" spans="1:14" x14ac:dyDescent="0.25">
      <c r="A55" s="12" t="s">
        <v>28</v>
      </c>
      <c r="B55" s="12" t="s">
        <v>79</v>
      </c>
      <c r="C55" s="12" t="s">
        <v>64</v>
      </c>
      <c r="D55" s="10" t="s">
        <v>34</v>
      </c>
      <c r="E55" s="10" t="s">
        <v>84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2</v>
      </c>
      <c r="L55" s="10">
        <v>0</v>
      </c>
      <c r="M55" s="79">
        <v>145</v>
      </c>
      <c r="N55" s="15">
        <v>0.43065000000000003</v>
      </c>
    </row>
    <row r="56" spans="1:14" x14ac:dyDescent="0.25">
      <c r="A56" s="12" t="s">
        <v>28</v>
      </c>
      <c r="B56" s="12" t="s">
        <v>79</v>
      </c>
      <c r="C56" s="12" t="s">
        <v>64</v>
      </c>
      <c r="D56" s="10" t="s">
        <v>34</v>
      </c>
      <c r="E56" s="10" t="s">
        <v>85</v>
      </c>
      <c r="F56" s="10">
        <v>0</v>
      </c>
      <c r="G56" s="10">
        <v>0</v>
      </c>
      <c r="H56" s="10">
        <v>0</v>
      </c>
      <c r="I56" s="10">
        <v>0</v>
      </c>
      <c r="J56" s="10">
        <v>1</v>
      </c>
      <c r="K56" s="10">
        <v>0</v>
      </c>
      <c r="L56" s="10">
        <v>0</v>
      </c>
      <c r="M56" s="79">
        <v>156</v>
      </c>
      <c r="N56" s="15">
        <v>0.46332000000000001</v>
      </c>
    </row>
    <row r="57" spans="1:14" x14ac:dyDescent="0.25">
      <c r="A57" s="12" t="s">
        <v>28</v>
      </c>
      <c r="B57" s="12" t="s">
        <v>79</v>
      </c>
      <c r="C57" s="12" t="s">
        <v>64</v>
      </c>
      <c r="D57" s="10" t="s">
        <v>34</v>
      </c>
      <c r="E57" s="10" t="s">
        <v>86</v>
      </c>
      <c r="F57" s="10">
        <v>0</v>
      </c>
      <c r="G57" s="10">
        <v>1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79">
        <v>113</v>
      </c>
      <c r="N57" s="15">
        <v>0.33561000000000002</v>
      </c>
    </row>
    <row r="58" spans="1:14" x14ac:dyDescent="0.25">
      <c r="A58" s="12" t="s">
        <v>28</v>
      </c>
      <c r="B58" s="12" t="s">
        <v>79</v>
      </c>
      <c r="C58" s="12" t="s">
        <v>64</v>
      </c>
      <c r="D58" s="10" t="s">
        <v>34</v>
      </c>
      <c r="E58" s="10" t="s">
        <v>87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79">
        <v>150</v>
      </c>
      <c r="N58" s="15">
        <v>0.44550000000000001</v>
      </c>
    </row>
    <row r="59" spans="1:14" x14ac:dyDescent="0.25">
      <c r="A59" s="12" t="s">
        <v>28</v>
      </c>
      <c r="B59" s="12" t="s">
        <v>79</v>
      </c>
      <c r="C59" s="12" t="s">
        <v>64</v>
      </c>
      <c r="D59" s="10" t="s">
        <v>34</v>
      </c>
      <c r="E59" s="10" t="s">
        <v>88</v>
      </c>
      <c r="F59" s="10">
        <v>0</v>
      </c>
      <c r="G59" s="10">
        <v>1</v>
      </c>
      <c r="H59" s="10">
        <v>0</v>
      </c>
      <c r="I59" s="10">
        <v>0</v>
      </c>
      <c r="J59" s="10">
        <v>0</v>
      </c>
      <c r="K59" s="10">
        <v>1</v>
      </c>
      <c r="L59" s="10">
        <v>0</v>
      </c>
      <c r="M59" s="79">
        <v>290</v>
      </c>
      <c r="N59" s="15">
        <v>0.86130000000000007</v>
      </c>
    </row>
    <row r="60" spans="1:14" x14ac:dyDescent="0.25">
      <c r="A60" s="12" t="s">
        <v>28</v>
      </c>
      <c r="B60" s="12" t="s">
        <v>79</v>
      </c>
      <c r="C60" s="12" t="s">
        <v>64</v>
      </c>
      <c r="D60" s="10" t="s">
        <v>34</v>
      </c>
      <c r="E60" s="10" t="s">
        <v>79</v>
      </c>
      <c r="F60" s="10">
        <v>0</v>
      </c>
      <c r="G60" s="10">
        <v>0</v>
      </c>
      <c r="H60" s="10">
        <v>0</v>
      </c>
      <c r="I60" s="10">
        <v>1</v>
      </c>
      <c r="J60" s="10">
        <v>0</v>
      </c>
      <c r="K60" s="10">
        <v>0</v>
      </c>
      <c r="L60" s="10">
        <v>0</v>
      </c>
      <c r="M60" s="79">
        <v>551</v>
      </c>
      <c r="N60" s="15">
        <v>1.6364700000000001</v>
      </c>
    </row>
    <row r="61" spans="1:14" x14ac:dyDescent="0.25">
      <c r="A61" s="12" t="s">
        <v>28</v>
      </c>
      <c r="B61" s="12" t="s">
        <v>79</v>
      </c>
      <c r="C61" s="12" t="s">
        <v>64</v>
      </c>
      <c r="D61" s="10" t="s">
        <v>34</v>
      </c>
      <c r="E61" s="10" t="s">
        <v>89</v>
      </c>
      <c r="F61" s="10">
        <v>0</v>
      </c>
      <c r="G61" s="10">
        <v>0</v>
      </c>
      <c r="H61" s="10">
        <v>2</v>
      </c>
      <c r="I61" s="10">
        <v>1</v>
      </c>
      <c r="J61" s="10">
        <v>1</v>
      </c>
      <c r="K61" s="10">
        <v>0</v>
      </c>
      <c r="L61" s="10">
        <v>0</v>
      </c>
      <c r="M61" s="79">
        <v>216</v>
      </c>
      <c r="N61" s="15">
        <v>0.64151999999999998</v>
      </c>
    </row>
    <row r="62" spans="1:14" x14ac:dyDescent="0.25">
      <c r="A62" s="16" t="s">
        <v>113</v>
      </c>
      <c r="B62" s="34"/>
      <c r="C62" s="34"/>
      <c r="D62" s="18"/>
      <c r="E62" s="17"/>
      <c r="F62" s="19">
        <f>SUM(F63:F81)</f>
        <v>8</v>
      </c>
      <c r="G62" s="19">
        <f t="shared" ref="G62:M62" si="4">SUM(G63:G81)</f>
        <v>9</v>
      </c>
      <c r="H62" s="19">
        <f t="shared" si="4"/>
        <v>14</v>
      </c>
      <c r="I62" s="19">
        <f t="shared" si="4"/>
        <v>12</v>
      </c>
      <c r="J62" s="19">
        <f t="shared" si="4"/>
        <v>28</v>
      </c>
      <c r="K62" s="19">
        <f t="shared" si="4"/>
        <v>17</v>
      </c>
      <c r="L62" s="19">
        <f t="shared" si="4"/>
        <v>6</v>
      </c>
      <c r="M62" s="78">
        <f t="shared" si="4"/>
        <v>8125</v>
      </c>
      <c r="N62" s="29">
        <f>((M62+(M62*10%))*1.08%)*25%</f>
        <v>24.131250000000001</v>
      </c>
    </row>
    <row r="63" spans="1:14" x14ac:dyDescent="0.25">
      <c r="A63" s="12" t="s">
        <v>28</v>
      </c>
      <c r="B63" s="12" t="s">
        <v>90</v>
      </c>
      <c r="C63" s="12" t="s">
        <v>30</v>
      </c>
      <c r="D63" s="10" t="s">
        <v>34</v>
      </c>
      <c r="E63" s="10" t="s">
        <v>91</v>
      </c>
      <c r="F63" s="10">
        <v>0</v>
      </c>
      <c r="G63" s="10">
        <v>1</v>
      </c>
      <c r="H63" s="10">
        <v>1</v>
      </c>
      <c r="I63" s="10">
        <v>0</v>
      </c>
      <c r="J63" s="10">
        <v>3</v>
      </c>
      <c r="K63" s="10">
        <v>0</v>
      </c>
      <c r="L63" s="10">
        <v>0</v>
      </c>
      <c r="M63" s="79">
        <v>174</v>
      </c>
      <c r="N63" s="15">
        <v>0.51678000000000002</v>
      </c>
    </row>
    <row r="64" spans="1:14" x14ac:dyDescent="0.25">
      <c r="A64" s="12" t="s">
        <v>28</v>
      </c>
      <c r="B64" s="12" t="s">
        <v>90</v>
      </c>
      <c r="C64" s="12" t="s">
        <v>38</v>
      </c>
      <c r="D64" s="10" t="s">
        <v>34</v>
      </c>
      <c r="E64" s="10" t="s">
        <v>92</v>
      </c>
      <c r="F64" s="10">
        <v>3</v>
      </c>
      <c r="G64" s="10">
        <v>2</v>
      </c>
      <c r="H64" s="10">
        <v>1</v>
      </c>
      <c r="I64" s="10">
        <v>1</v>
      </c>
      <c r="J64" s="10">
        <v>4</v>
      </c>
      <c r="K64" s="10">
        <v>3</v>
      </c>
      <c r="L64" s="10">
        <v>0</v>
      </c>
      <c r="M64" s="79">
        <v>708</v>
      </c>
      <c r="N64" s="15">
        <v>2.10276</v>
      </c>
    </row>
    <row r="65" spans="1:14" x14ac:dyDescent="0.25">
      <c r="A65" s="12" t="s">
        <v>28</v>
      </c>
      <c r="B65" s="12" t="s">
        <v>90</v>
      </c>
      <c r="C65" s="12" t="s">
        <v>38</v>
      </c>
      <c r="D65" s="10"/>
      <c r="E65" s="10" t="s">
        <v>93</v>
      </c>
      <c r="F65" s="10">
        <v>1</v>
      </c>
      <c r="G65" s="10">
        <v>1</v>
      </c>
      <c r="H65" s="10">
        <v>1</v>
      </c>
      <c r="I65" s="10">
        <v>1</v>
      </c>
      <c r="J65" s="10">
        <v>0</v>
      </c>
      <c r="K65" s="10">
        <v>0</v>
      </c>
      <c r="L65" s="10">
        <v>0</v>
      </c>
      <c r="M65" s="79">
        <v>193</v>
      </c>
      <c r="N65" s="15">
        <v>0.57321000000000011</v>
      </c>
    </row>
    <row r="66" spans="1:14" x14ac:dyDescent="0.25">
      <c r="A66" s="12" t="s">
        <v>28</v>
      </c>
      <c r="B66" s="12" t="s">
        <v>90</v>
      </c>
      <c r="C66" s="12" t="s">
        <v>38</v>
      </c>
      <c r="D66" s="10" t="s">
        <v>34</v>
      </c>
      <c r="E66" s="10" t="s">
        <v>94</v>
      </c>
      <c r="F66" s="10">
        <v>0</v>
      </c>
      <c r="G66" s="10">
        <v>3</v>
      </c>
      <c r="H66" s="10">
        <v>1</v>
      </c>
      <c r="I66" s="10">
        <v>0</v>
      </c>
      <c r="J66" s="10">
        <v>1</v>
      </c>
      <c r="K66" s="10">
        <v>0</v>
      </c>
      <c r="L66" s="10">
        <v>0</v>
      </c>
      <c r="M66" s="79">
        <v>196</v>
      </c>
      <c r="N66" s="15">
        <v>0.58211999999999997</v>
      </c>
    </row>
    <row r="67" spans="1:14" x14ac:dyDescent="0.25">
      <c r="A67" s="12" t="s">
        <v>28</v>
      </c>
      <c r="B67" s="12" t="s">
        <v>90</v>
      </c>
      <c r="C67" s="12" t="s">
        <v>38</v>
      </c>
      <c r="D67" s="10" t="s">
        <v>34</v>
      </c>
      <c r="E67" s="10" t="s">
        <v>95</v>
      </c>
      <c r="F67" s="10">
        <v>0</v>
      </c>
      <c r="G67" s="10">
        <v>0</v>
      </c>
      <c r="H67" s="10">
        <v>3</v>
      </c>
      <c r="I67" s="10">
        <v>1</v>
      </c>
      <c r="J67" s="10">
        <v>2</v>
      </c>
      <c r="K67" s="10">
        <v>0</v>
      </c>
      <c r="L67" s="10">
        <v>1</v>
      </c>
      <c r="M67" s="79">
        <v>476</v>
      </c>
      <c r="N67" s="15">
        <v>1.4137200000000001</v>
      </c>
    </row>
    <row r="68" spans="1:14" x14ac:dyDescent="0.25">
      <c r="A68" s="12" t="s">
        <v>28</v>
      </c>
      <c r="B68" s="12" t="s">
        <v>90</v>
      </c>
      <c r="C68" s="12" t="s">
        <v>38</v>
      </c>
      <c r="D68" s="10" t="s">
        <v>34</v>
      </c>
      <c r="E68" s="10" t="s">
        <v>96</v>
      </c>
      <c r="F68" s="10">
        <v>1</v>
      </c>
      <c r="G68" s="10">
        <v>0</v>
      </c>
      <c r="H68" s="10">
        <v>1</v>
      </c>
      <c r="I68" s="10">
        <v>0</v>
      </c>
      <c r="J68" s="10">
        <v>2</v>
      </c>
      <c r="K68" s="10">
        <v>2</v>
      </c>
      <c r="L68" s="10">
        <v>2</v>
      </c>
      <c r="M68" s="79">
        <v>1048</v>
      </c>
      <c r="N68" s="15">
        <v>3.1125600000000002</v>
      </c>
    </row>
    <row r="69" spans="1:14" x14ac:dyDescent="0.25">
      <c r="A69" s="12" t="s">
        <v>28</v>
      </c>
      <c r="B69" s="12" t="s">
        <v>90</v>
      </c>
      <c r="C69" s="12" t="s">
        <v>97</v>
      </c>
      <c r="D69" s="10" t="s">
        <v>34</v>
      </c>
      <c r="E69" s="10" t="s">
        <v>98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1</v>
      </c>
      <c r="M69" s="79">
        <v>745</v>
      </c>
      <c r="N69" s="15">
        <v>2.21265</v>
      </c>
    </row>
    <row r="70" spans="1:14" x14ac:dyDescent="0.25">
      <c r="A70" s="12" t="s">
        <v>28</v>
      </c>
      <c r="B70" s="12" t="s">
        <v>90</v>
      </c>
      <c r="C70" s="12" t="s">
        <v>38</v>
      </c>
      <c r="D70" s="10" t="s">
        <v>34</v>
      </c>
      <c r="E70" s="10" t="s">
        <v>99</v>
      </c>
      <c r="F70" s="10">
        <v>0</v>
      </c>
      <c r="G70" s="10">
        <v>1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79">
        <v>80</v>
      </c>
      <c r="N70" s="15">
        <v>0.23760000000000001</v>
      </c>
    </row>
    <row r="71" spans="1:14" x14ac:dyDescent="0.25">
      <c r="A71" s="12" t="s">
        <v>28</v>
      </c>
      <c r="B71" s="12" t="s">
        <v>90</v>
      </c>
      <c r="C71" s="12" t="s">
        <v>38</v>
      </c>
      <c r="D71" s="10" t="s">
        <v>34</v>
      </c>
      <c r="E71" s="10" t="s">
        <v>100</v>
      </c>
      <c r="F71" s="10">
        <v>0</v>
      </c>
      <c r="G71" s="10">
        <v>0</v>
      </c>
      <c r="H71" s="10">
        <v>0</v>
      </c>
      <c r="I71" s="10">
        <v>0</v>
      </c>
      <c r="J71" s="10">
        <v>1</v>
      </c>
      <c r="K71" s="10">
        <v>0</v>
      </c>
      <c r="L71" s="10">
        <v>0</v>
      </c>
      <c r="M71" s="79">
        <v>648</v>
      </c>
      <c r="N71" s="15">
        <v>1.92456</v>
      </c>
    </row>
    <row r="72" spans="1:14" x14ac:dyDescent="0.25">
      <c r="A72" s="12" t="s">
        <v>28</v>
      </c>
      <c r="B72" s="12" t="s">
        <v>90</v>
      </c>
      <c r="C72" s="12" t="s">
        <v>38</v>
      </c>
      <c r="D72" s="10" t="s">
        <v>34</v>
      </c>
      <c r="E72" s="10" t="s">
        <v>101</v>
      </c>
      <c r="F72" s="10">
        <v>0</v>
      </c>
      <c r="G72" s="10">
        <v>1</v>
      </c>
      <c r="H72" s="10">
        <v>0</v>
      </c>
      <c r="I72" s="10">
        <v>0</v>
      </c>
      <c r="J72" s="10">
        <v>1</v>
      </c>
      <c r="K72" s="10">
        <v>3</v>
      </c>
      <c r="L72" s="10">
        <v>1</v>
      </c>
      <c r="M72" s="79">
        <v>181</v>
      </c>
      <c r="N72" s="15">
        <v>0.53756999999999999</v>
      </c>
    </row>
    <row r="73" spans="1:14" x14ac:dyDescent="0.25">
      <c r="A73" s="12" t="s">
        <v>28</v>
      </c>
      <c r="B73" s="12" t="s">
        <v>90</v>
      </c>
      <c r="C73" s="12" t="s">
        <v>38</v>
      </c>
      <c r="D73" s="10" t="s">
        <v>34</v>
      </c>
      <c r="E73" s="10" t="s">
        <v>102</v>
      </c>
      <c r="F73" s="10">
        <v>0</v>
      </c>
      <c r="G73" s="10">
        <v>0</v>
      </c>
      <c r="H73" s="10">
        <v>0</v>
      </c>
      <c r="I73" s="10">
        <v>1</v>
      </c>
      <c r="J73" s="10">
        <v>0</v>
      </c>
      <c r="K73" s="10">
        <v>0</v>
      </c>
      <c r="L73" s="10">
        <v>0</v>
      </c>
      <c r="M73" s="79">
        <v>330</v>
      </c>
      <c r="N73" s="15">
        <v>0.98010000000000008</v>
      </c>
    </row>
    <row r="74" spans="1:14" x14ac:dyDescent="0.25">
      <c r="A74" s="12" t="s">
        <v>28</v>
      </c>
      <c r="B74" s="12" t="s">
        <v>90</v>
      </c>
      <c r="C74" s="12" t="s">
        <v>38</v>
      </c>
      <c r="D74" s="10" t="s">
        <v>34</v>
      </c>
      <c r="E74" s="10" t="s">
        <v>103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1</v>
      </c>
      <c r="L74" s="10">
        <v>0</v>
      </c>
      <c r="M74" s="79">
        <v>312</v>
      </c>
      <c r="N74" s="15">
        <v>0.92664000000000002</v>
      </c>
    </row>
    <row r="75" spans="1:14" x14ac:dyDescent="0.25">
      <c r="A75" s="12" t="s">
        <v>28</v>
      </c>
      <c r="B75" s="12" t="s">
        <v>90</v>
      </c>
      <c r="C75" s="12" t="s">
        <v>38</v>
      </c>
      <c r="D75" s="10" t="s">
        <v>34</v>
      </c>
      <c r="E75" s="10" t="s">
        <v>104</v>
      </c>
      <c r="F75" s="10">
        <v>0</v>
      </c>
      <c r="G75" s="10">
        <v>0</v>
      </c>
      <c r="H75" s="10">
        <v>0</v>
      </c>
      <c r="I75" s="10">
        <v>0</v>
      </c>
      <c r="J75" s="10">
        <v>1</v>
      </c>
      <c r="K75" s="10">
        <v>1</v>
      </c>
      <c r="L75" s="10">
        <v>0</v>
      </c>
      <c r="M75" s="79">
        <v>191</v>
      </c>
      <c r="N75" s="15">
        <v>0.56727000000000005</v>
      </c>
    </row>
    <row r="76" spans="1:14" x14ac:dyDescent="0.25">
      <c r="A76" s="12" t="s">
        <v>28</v>
      </c>
      <c r="B76" s="12" t="s">
        <v>90</v>
      </c>
      <c r="C76" s="12" t="s">
        <v>38</v>
      </c>
      <c r="D76" s="10" t="s">
        <v>34</v>
      </c>
      <c r="E76" s="10" t="s">
        <v>105</v>
      </c>
      <c r="F76" s="10">
        <v>0</v>
      </c>
      <c r="G76" s="10">
        <v>0</v>
      </c>
      <c r="H76" s="10">
        <v>2</v>
      </c>
      <c r="I76" s="10">
        <v>3</v>
      </c>
      <c r="J76" s="10">
        <v>2</v>
      </c>
      <c r="K76" s="10">
        <v>1</v>
      </c>
      <c r="L76" s="10">
        <v>0</v>
      </c>
      <c r="M76" s="79">
        <v>493</v>
      </c>
      <c r="N76" s="15">
        <v>1.46421</v>
      </c>
    </row>
    <row r="77" spans="1:14" x14ac:dyDescent="0.25">
      <c r="A77" s="12" t="s">
        <v>28</v>
      </c>
      <c r="B77" s="12" t="s">
        <v>90</v>
      </c>
      <c r="C77" s="12" t="s">
        <v>38</v>
      </c>
      <c r="D77" s="10" t="s">
        <v>34</v>
      </c>
      <c r="E77" s="10" t="s">
        <v>106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79">
        <v>93</v>
      </c>
      <c r="N77" s="15">
        <v>0.27621000000000001</v>
      </c>
    </row>
    <row r="78" spans="1:14" x14ac:dyDescent="0.25">
      <c r="A78" s="12" t="s">
        <v>28</v>
      </c>
      <c r="B78" s="12" t="s">
        <v>90</v>
      </c>
      <c r="C78" s="12" t="s">
        <v>38</v>
      </c>
      <c r="D78" s="10" t="s">
        <v>34</v>
      </c>
      <c r="E78" s="10" t="s">
        <v>90</v>
      </c>
      <c r="F78" s="10">
        <v>1</v>
      </c>
      <c r="G78" s="10">
        <v>0</v>
      </c>
      <c r="H78" s="10">
        <v>3</v>
      </c>
      <c r="I78" s="10">
        <v>2</v>
      </c>
      <c r="J78" s="10">
        <v>3</v>
      </c>
      <c r="K78" s="10">
        <v>2</v>
      </c>
      <c r="L78" s="10">
        <v>0</v>
      </c>
      <c r="M78" s="79">
        <v>1119</v>
      </c>
      <c r="N78" s="15">
        <v>3.3234300000000006</v>
      </c>
    </row>
    <row r="79" spans="1:14" x14ac:dyDescent="0.25">
      <c r="A79" s="12" t="s">
        <v>28</v>
      </c>
      <c r="B79" s="12" t="s">
        <v>90</v>
      </c>
      <c r="C79" s="12" t="s">
        <v>38</v>
      </c>
      <c r="D79" s="10" t="s">
        <v>34</v>
      </c>
      <c r="E79" s="10" t="s">
        <v>107</v>
      </c>
      <c r="F79" s="10">
        <v>0</v>
      </c>
      <c r="G79" s="10">
        <v>0</v>
      </c>
      <c r="H79" s="10">
        <v>0</v>
      </c>
      <c r="I79" s="10">
        <v>1</v>
      </c>
      <c r="J79" s="10">
        <v>2</v>
      </c>
      <c r="K79" s="10">
        <v>4</v>
      </c>
      <c r="L79" s="10">
        <v>0</v>
      </c>
      <c r="M79" s="79">
        <v>268</v>
      </c>
      <c r="N79" s="15">
        <v>0.79596000000000011</v>
      </c>
    </row>
    <row r="80" spans="1:14" x14ac:dyDescent="0.25">
      <c r="A80" s="12" t="s">
        <v>28</v>
      </c>
      <c r="B80" s="12" t="s">
        <v>90</v>
      </c>
      <c r="C80" s="12" t="s">
        <v>38</v>
      </c>
      <c r="D80" s="10" t="s">
        <v>34</v>
      </c>
      <c r="E80" s="10" t="s">
        <v>108</v>
      </c>
      <c r="F80" s="10">
        <v>2</v>
      </c>
      <c r="G80" s="10">
        <v>0</v>
      </c>
      <c r="H80" s="10">
        <v>0</v>
      </c>
      <c r="I80" s="10">
        <v>2</v>
      </c>
      <c r="J80" s="10">
        <v>1</v>
      </c>
      <c r="K80" s="10">
        <v>0</v>
      </c>
      <c r="L80" s="10">
        <v>1</v>
      </c>
      <c r="M80" s="79">
        <v>603</v>
      </c>
      <c r="N80" s="15">
        <v>1.79091</v>
      </c>
    </row>
    <row r="81" spans="1:14" x14ac:dyDescent="0.25">
      <c r="A81" s="12" t="s">
        <v>28</v>
      </c>
      <c r="B81" s="12" t="s">
        <v>90</v>
      </c>
      <c r="C81" s="12" t="s">
        <v>38</v>
      </c>
      <c r="D81" s="10" t="s">
        <v>34</v>
      </c>
      <c r="E81" s="10" t="s">
        <v>109</v>
      </c>
      <c r="F81" s="10">
        <v>0</v>
      </c>
      <c r="G81" s="10">
        <v>0</v>
      </c>
      <c r="H81" s="10">
        <v>1</v>
      </c>
      <c r="I81" s="10">
        <v>0</v>
      </c>
      <c r="J81" s="10">
        <v>5</v>
      </c>
      <c r="K81" s="10">
        <v>0</v>
      </c>
      <c r="L81" s="10">
        <v>0</v>
      </c>
      <c r="M81" s="79">
        <v>267</v>
      </c>
      <c r="N81" s="15">
        <v>0.79298999999999997</v>
      </c>
    </row>
    <row r="82" spans="1:14" x14ac:dyDescent="0.25">
      <c r="A82" s="16" t="s">
        <v>562</v>
      </c>
      <c r="B82" s="34"/>
      <c r="C82" s="34"/>
      <c r="D82" s="18"/>
      <c r="E82" s="17"/>
      <c r="F82" s="20">
        <f>SUM(F83,F103)</f>
        <v>10</v>
      </c>
      <c r="G82" s="20">
        <f t="shared" ref="G82:M82" si="5">SUM(G83,G103)</f>
        <v>21</v>
      </c>
      <c r="H82" s="20">
        <f t="shared" si="5"/>
        <v>27</v>
      </c>
      <c r="I82" s="20">
        <f t="shared" si="5"/>
        <v>38</v>
      </c>
      <c r="J82" s="20">
        <f t="shared" si="5"/>
        <v>53</v>
      </c>
      <c r="K82" s="20">
        <f t="shared" si="5"/>
        <v>54</v>
      </c>
      <c r="L82" s="20">
        <f t="shared" si="5"/>
        <v>22</v>
      </c>
      <c r="M82" s="77">
        <f t="shared" si="5"/>
        <v>11166</v>
      </c>
      <c r="N82" s="30">
        <f>((M82+(M82*10%))*1.08%)*25%</f>
        <v>33.163020000000003</v>
      </c>
    </row>
    <row r="83" spans="1:14" x14ac:dyDescent="0.25">
      <c r="A83" s="16" t="s">
        <v>155</v>
      </c>
      <c r="B83" s="34"/>
      <c r="C83" s="34"/>
      <c r="D83" s="18"/>
      <c r="E83" s="17"/>
      <c r="F83" s="19">
        <f>SUM(F84:F102)</f>
        <v>5</v>
      </c>
      <c r="G83" s="19">
        <f t="shared" ref="G83:M83" si="6">SUM(G84:G102)</f>
        <v>16</v>
      </c>
      <c r="H83" s="19">
        <f t="shared" si="6"/>
        <v>21</v>
      </c>
      <c r="I83" s="19">
        <f t="shared" si="6"/>
        <v>22</v>
      </c>
      <c r="J83" s="19">
        <f t="shared" si="6"/>
        <v>26</v>
      </c>
      <c r="K83" s="19">
        <f t="shared" si="6"/>
        <v>24</v>
      </c>
      <c r="L83" s="19">
        <f t="shared" si="6"/>
        <v>15</v>
      </c>
      <c r="M83" s="78">
        <f t="shared" si="6"/>
        <v>6106</v>
      </c>
      <c r="N83" s="29">
        <f>((M83+(M83*10%))*1.08%)*25%</f>
        <v>18.134820000000001</v>
      </c>
    </row>
    <row r="84" spans="1:14" x14ac:dyDescent="0.25">
      <c r="A84" s="12" t="s">
        <v>114</v>
      </c>
      <c r="B84" s="12" t="s">
        <v>115</v>
      </c>
      <c r="C84" s="12" t="s">
        <v>115</v>
      </c>
      <c r="D84" s="10" t="s">
        <v>32</v>
      </c>
      <c r="E84" s="10" t="s">
        <v>116</v>
      </c>
      <c r="F84" s="10">
        <v>0</v>
      </c>
      <c r="G84" s="10">
        <v>0</v>
      </c>
      <c r="H84" s="10">
        <v>0</v>
      </c>
      <c r="I84" s="10">
        <v>0</v>
      </c>
      <c r="J84" s="10">
        <v>1</v>
      </c>
      <c r="K84" s="10">
        <v>0</v>
      </c>
      <c r="L84" s="10">
        <v>1</v>
      </c>
      <c r="M84" s="79">
        <v>252</v>
      </c>
      <c r="N84" s="15">
        <v>0.74843999999999999</v>
      </c>
    </row>
    <row r="85" spans="1:14" x14ac:dyDescent="0.25">
      <c r="A85" s="12" t="s">
        <v>114</v>
      </c>
      <c r="B85" s="12" t="s">
        <v>115</v>
      </c>
      <c r="C85" s="12" t="s">
        <v>115</v>
      </c>
      <c r="D85" s="10" t="s">
        <v>32</v>
      </c>
      <c r="E85" s="10" t="s">
        <v>117</v>
      </c>
      <c r="F85" s="10">
        <v>0</v>
      </c>
      <c r="G85" s="10">
        <v>2</v>
      </c>
      <c r="H85" s="10">
        <v>2</v>
      </c>
      <c r="I85" s="10">
        <v>1</v>
      </c>
      <c r="J85" s="10">
        <v>1</v>
      </c>
      <c r="K85" s="10">
        <v>0</v>
      </c>
      <c r="L85" s="10">
        <v>1</v>
      </c>
      <c r="M85" s="79">
        <v>185</v>
      </c>
      <c r="N85" s="15">
        <v>0.54944999999999999</v>
      </c>
    </row>
    <row r="86" spans="1:14" x14ac:dyDescent="0.25">
      <c r="A86" s="12" t="s">
        <v>114</v>
      </c>
      <c r="B86" s="12" t="s">
        <v>115</v>
      </c>
      <c r="C86" s="12" t="s">
        <v>115</v>
      </c>
      <c r="D86" s="10" t="s">
        <v>32</v>
      </c>
      <c r="E86" s="10" t="s">
        <v>118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1</v>
      </c>
      <c r="L86" s="10">
        <v>0</v>
      </c>
      <c r="M86" s="79">
        <v>163</v>
      </c>
      <c r="N86" s="15">
        <v>0.48411000000000004</v>
      </c>
    </row>
    <row r="87" spans="1:14" x14ac:dyDescent="0.25">
      <c r="A87" s="12" t="s">
        <v>114</v>
      </c>
      <c r="B87" s="12" t="s">
        <v>115</v>
      </c>
      <c r="C87" s="12" t="s">
        <v>115</v>
      </c>
      <c r="D87" s="10" t="s">
        <v>32</v>
      </c>
      <c r="E87" s="10" t="s">
        <v>119</v>
      </c>
      <c r="F87" s="10">
        <v>0</v>
      </c>
      <c r="G87" s="10">
        <v>1</v>
      </c>
      <c r="H87" s="10">
        <v>0</v>
      </c>
      <c r="I87" s="10">
        <v>0</v>
      </c>
      <c r="J87" s="10">
        <v>0</v>
      </c>
      <c r="K87" s="10">
        <v>1</v>
      </c>
      <c r="L87" s="10">
        <v>0</v>
      </c>
      <c r="M87" s="79">
        <v>274</v>
      </c>
      <c r="N87" s="15">
        <v>0.81377999999999995</v>
      </c>
    </row>
    <row r="88" spans="1:14" x14ac:dyDescent="0.25">
      <c r="A88" s="12" t="s">
        <v>114</v>
      </c>
      <c r="B88" s="12" t="s">
        <v>115</v>
      </c>
      <c r="C88" s="12" t="s">
        <v>115</v>
      </c>
      <c r="D88" s="10" t="s">
        <v>32</v>
      </c>
      <c r="E88" s="10" t="s">
        <v>120</v>
      </c>
      <c r="F88" s="10">
        <v>0</v>
      </c>
      <c r="G88" s="10">
        <v>1</v>
      </c>
      <c r="H88" s="10">
        <v>1</v>
      </c>
      <c r="I88" s="10">
        <v>1</v>
      </c>
      <c r="J88" s="10">
        <v>0</v>
      </c>
      <c r="K88" s="10">
        <v>1</v>
      </c>
      <c r="L88" s="10">
        <v>0</v>
      </c>
      <c r="M88" s="79">
        <v>357</v>
      </c>
      <c r="N88" s="15">
        <v>1.06029</v>
      </c>
    </row>
    <row r="89" spans="1:14" x14ac:dyDescent="0.25">
      <c r="A89" s="12" t="s">
        <v>114</v>
      </c>
      <c r="B89" s="12" t="s">
        <v>115</v>
      </c>
      <c r="C89" s="12" t="s">
        <v>115</v>
      </c>
      <c r="D89" s="10" t="s">
        <v>32</v>
      </c>
      <c r="E89" s="10" t="s">
        <v>121</v>
      </c>
      <c r="F89" s="10">
        <v>1</v>
      </c>
      <c r="G89" s="10">
        <v>0</v>
      </c>
      <c r="H89" s="10">
        <v>0</v>
      </c>
      <c r="I89" s="10">
        <v>1</v>
      </c>
      <c r="J89" s="10">
        <v>1</v>
      </c>
      <c r="K89" s="10">
        <v>0</v>
      </c>
      <c r="L89" s="10">
        <v>1</v>
      </c>
      <c r="M89" s="79">
        <v>212</v>
      </c>
      <c r="N89" s="15">
        <v>0.62963999999999998</v>
      </c>
    </row>
    <row r="90" spans="1:14" x14ac:dyDescent="0.25">
      <c r="A90" s="12" t="s">
        <v>114</v>
      </c>
      <c r="B90" s="12" t="s">
        <v>115</v>
      </c>
      <c r="C90" s="12" t="s">
        <v>115</v>
      </c>
      <c r="D90" s="10" t="s">
        <v>32</v>
      </c>
      <c r="E90" s="10" t="s">
        <v>122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79">
        <v>124</v>
      </c>
      <c r="N90" s="15">
        <v>0.36828000000000005</v>
      </c>
    </row>
    <row r="91" spans="1:14" x14ac:dyDescent="0.25">
      <c r="A91" s="12" t="s">
        <v>114</v>
      </c>
      <c r="B91" s="12" t="s">
        <v>115</v>
      </c>
      <c r="C91" s="12" t="s">
        <v>115</v>
      </c>
      <c r="D91" s="10" t="s">
        <v>32</v>
      </c>
      <c r="E91" s="10" t="s">
        <v>123</v>
      </c>
      <c r="F91" s="10">
        <v>0</v>
      </c>
      <c r="G91" s="10">
        <v>1</v>
      </c>
      <c r="H91" s="10">
        <v>0</v>
      </c>
      <c r="I91" s="10">
        <v>0</v>
      </c>
      <c r="J91" s="10">
        <v>1</v>
      </c>
      <c r="K91" s="10">
        <v>0</v>
      </c>
      <c r="L91" s="10">
        <v>0</v>
      </c>
      <c r="M91" s="79">
        <v>213</v>
      </c>
      <c r="N91" s="15">
        <v>0.63261000000000012</v>
      </c>
    </row>
    <row r="92" spans="1:14" x14ac:dyDescent="0.25">
      <c r="A92" s="12" t="s">
        <v>114</v>
      </c>
      <c r="B92" s="12" t="s">
        <v>115</v>
      </c>
      <c r="C92" s="12" t="s">
        <v>115</v>
      </c>
      <c r="D92" s="10" t="s">
        <v>32</v>
      </c>
      <c r="E92" s="10" t="s">
        <v>124</v>
      </c>
      <c r="F92" s="10">
        <v>0</v>
      </c>
      <c r="G92" s="10">
        <v>0</v>
      </c>
      <c r="H92" s="10">
        <v>0</v>
      </c>
      <c r="I92" s="10">
        <v>1</v>
      </c>
      <c r="J92" s="10">
        <v>0</v>
      </c>
      <c r="K92" s="10">
        <v>2</v>
      </c>
      <c r="L92" s="10">
        <v>0</v>
      </c>
      <c r="M92" s="79">
        <v>234</v>
      </c>
      <c r="N92" s="15">
        <v>0.69497999999999993</v>
      </c>
    </row>
    <row r="93" spans="1:14" x14ac:dyDescent="0.25">
      <c r="A93" s="12" t="s">
        <v>114</v>
      </c>
      <c r="B93" s="12" t="s">
        <v>115</v>
      </c>
      <c r="C93" s="12" t="s">
        <v>115</v>
      </c>
      <c r="D93" s="10" t="s">
        <v>32</v>
      </c>
      <c r="E93" s="10" t="s">
        <v>115</v>
      </c>
      <c r="F93" s="10">
        <v>2</v>
      </c>
      <c r="G93" s="10">
        <v>8</v>
      </c>
      <c r="H93" s="10">
        <v>12</v>
      </c>
      <c r="I93" s="10">
        <v>10</v>
      </c>
      <c r="J93" s="10">
        <v>9</v>
      </c>
      <c r="K93" s="10">
        <v>7</v>
      </c>
      <c r="L93" s="10">
        <v>5</v>
      </c>
      <c r="M93" s="79">
        <v>1277</v>
      </c>
      <c r="N93" s="15">
        <v>3.7926900000000003</v>
      </c>
    </row>
    <row r="94" spans="1:14" x14ac:dyDescent="0.25">
      <c r="A94" s="12" t="s">
        <v>114</v>
      </c>
      <c r="B94" s="12" t="s">
        <v>115</v>
      </c>
      <c r="C94" s="12" t="s">
        <v>115</v>
      </c>
      <c r="D94" s="10" t="s">
        <v>32</v>
      </c>
      <c r="E94" s="10" t="s">
        <v>125</v>
      </c>
      <c r="F94" s="10">
        <v>0</v>
      </c>
      <c r="G94" s="10">
        <v>0</v>
      </c>
      <c r="H94" s="10">
        <v>0</v>
      </c>
      <c r="I94" s="10">
        <v>2</v>
      </c>
      <c r="J94" s="10">
        <v>1</v>
      </c>
      <c r="K94" s="10">
        <v>0</v>
      </c>
      <c r="L94" s="10">
        <v>0</v>
      </c>
      <c r="M94" s="79">
        <v>183</v>
      </c>
      <c r="N94" s="15">
        <v>0.54351000000000005</v>
      </c>
    </row>
    <row r="95" spans="1:14" x14ac:dyDescent="0.25">
      <c r="A95" s="12" t="s">
        <v>114</v>
      </c>
      <c r="B95" s="12" t="s">
        <v>115</v>
      </c>
      <c r="C95" s="12" t="s">
        <v>115</v>
      </c>
      <c r="D95" s="10" t="s">
        <v>32</v>
      </c>
      <c r="E95" s="10" t="s">
        <v>126</v>
      </c>
      <c r="F95" s="10">
        <v>0</v>
      </c>
      <c r="G95" s="10">
        <v>1</v>
      </c>
      <c r="H95" s="10">
        <v>1</v>
      </c>
      <c r="I95" s="10">
        <v>2</v>
      </c>
      <c r="J95" s="10">
        <v>4</v>
      </c>
      <c r="K95" s="10">
        <v>3</v>
      </c>
      <c r="L95" s="10">
        <v>2</v>
      </c>
      <c r="M95" s="79">
        <v>387</v>
      </c>
      <c r="N95" s="15">
        <v>1.1493900000000001</v>
      </c>
    </row>
    <row r="96" spans="1:14" x14ac:dyDescent="0.25">
      <c r="A96" s="12" t="s">
        <v>114</v>
      </c>
      <c r="B96" s="12" t="s">
        <v>115</v>
      </c>
      <c r="C96" s="12" t="s">
        <v>115</v>
      </c>
      <c r="D96" s="10" t="s">
        <v>32</v>
      </c>
      <c r="E96" s="10" t="s">
        <v>127</v>
      </c>
      <c r="F96" s="10">
        <v>0</v>
      </c>
      <c r="G96" s="10">
        <v>0</v>
      </c>
      <c r="H96" s="10">
        <v>0</v>
      </c>
      <c r="I96" s="10">
        <v>0</v>
      </c>
      <c r="J96" s="10">
        <v>1</v>
      </c>
      <c r="K96" s="10">
        <v>0</v>
      </c>
      <c r="L96" s="10">
        <v>0</v>
      </c>
      <c r="M96" s="79">
        <v>205</v>
      </c>
      <c r="N96" s="15">
        <v>0.60885</v>
      </c>
    </row>
    <row r="97" spans="1:14" x14ac:dyDescent="0.25">
      <c r="A97" s="12" t="s">
        <v>114</v>
      </c>
      <c r="B97" s="12" t="s">
        <v>115</v>
      </c>
      <c r="C97" s="12" t="s">
        <v>115</v>
      </c>
      <c r="D97" s="10" t="s">
        <v>32</v>
      </c>
      <c r="E97" s="10" t="s">
        <v>128</v>
      </c>
      <c r="F97" s="10">
        <v>0</v>
      </c>
      <c r="G97" s="10">
        <v>1</v>
      </c>
      <c r="H97" s="10">
        <v>0</v>
      </c>
      <c r="I97" s="10">
        <v>1</v>
      </c>
      <c r="J97" s="10">
        <v>2</v>
      </c>
      <c r="K97" s="10">
        <v>0</v>
      </c>
      <c r="L97" s="10">
        <v>0</v>
      </c>
      <c r="M97" s="79">
        <v>421</v>
      </c>
      <c r="N97" s="15">
        <v>1.2503700000000002</v>
      </c>
    </row>
    <row r="98" spans="1:14" x14ac:dyDescent="0.25">
      <c r="A98" s="12" t="s">
        <v>114</v>
      </c>
      <c r="B98" s="12" t="s">
        <v>115</v>
      </c>
      <c r="C98" s="12" t="s">
        <v>115</v>
      </c>
      <c r="D98" s="10" t="s">
        <v>32</v>
      </c>
      <c r="E98" s="10" t="s">
        <v>129</v>
      </c>
      <c r="F98" s="10">
        <v>0</v>
      </c>
      <c r="G98" s="10">
        <v>1</v>
      </c>
      <c r="H98" s="10">
        <v>0</v>
      </c>
      <c r="I98" s="10">
        <v>1</v>
      </c>
      <c r="J98" s="10">
        <v>1</v>
      </c>
      <c r="K98" s="10">
        <v>0</v>
      </c>
      <c r="L98" s="10">
        <v>0</v>
      </c>
      <c r="M98" s="79">
        <v>199</v>
      </c>
      <c r="N98" s="15">
        <v>0.59103000000000006</v>
      </c>
    </row>
    <row r="99" spans="1:14" x14ac:dyDescent="0.25">
      <c r="A99" s="12" t="s">
        <v>114</v>
      </c>
      <c r="B99" s="12" t="s">
        <v>115</v>
      </c>
      <c r="C99" s="12" t="s">
        <v>115</v>
      </c>
      <c r="D99" s="10" t="s">
        <v>32</v>
      </c>
      <c r="E99" s="10" t="s">
        <v>130</v>
      </c>
      <c r="F99" s="10">
        <v>0</v>
      </c>
      <c r="G99" s="10">
        <v>0</v>
      </c>
      <c r="H99" s="10">
        <v>0</v>
      </c>
      <c r="I99" s="10">
        <v>1</v>
      </c>
      <c r="J99" s="10">
        <v>1</v>
      </c>
      <c r="K99" s="10">
        <v>0</v>
      </c>
      <c r="L99" s="10">
        <v>0</v>
      </c>
      <c r="M99" s="79">
        <v>163</v>
      </c>
      <c r="N99" s="15">
        <v>0.48411000000000004</v>
      </c>
    </row>
    <row r="100" spans="1:14" x14ac:dyDescent="0.25">
      <c r="A100" s="12" t="s">
        <v>114</v>
      </c>
      <c r="B100" s="12" t="s">
        <v>115</v>
      </c>
      <c r="C100" s="12" t="s">
        <v>115</v>
      </c>
      <c r="D100" s="10" t="s">
        <v>32</v>
      </c>
      <c r="E100" s="10" t="s">
        <v>131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3</v>
      </c>
      <c r="L100" s="10">
        <v>0</v>
      </c>
      <c r="M100" s="79">
        <v>257</v>
      </c>
      <c r="N100" s="15">
        <v>0.76329000000000002</v>
      </c>
    </row>
    <row r="101" spans="1:14" x14ac:dyDescent="0.25">
      <c r="A101" s="12" t="s">
        <v>114</v>
      </c>
      <c r="B101" s="12" t="s">
        <v>115</v>
      </c>
      <c r="C101" s="12" t="s">
        <v>115</v>
      </c>
      <c r="D101" s="10" t="s">
        <v>32</v>
      </c>
      <c r="E101" s="10" t="s">
        <v>132</v>
      </c>
      <c r="F101" s="10">
        <v>0</v>
      </c>
      <c r="G101" s="10">
        <v>0</v>
      </c>
      <c r="H101" s="10">
        <v>0</v>
      </c>
      <c r="I101" s="10">
        <v>0</v>
      </c>
      <c r="J101" s="10">
        <v>1</v>
      </c>
      <c r="K101" s="10">
        <v>2</v>
      </c>
      <c r="L101" s="10">
        <v>1</v>
      </c>
      <c r="M101" s="79">
        <v>149</v>
      </c>
      <c r="N101" s="15">
        <v>0.44253000000000003</v>
      </c>
    </row>
    <row r="102" spans="1:14" x14ac:dyDescent="0.25">
      <c r="A102" s="12" t="s">
        <v>114</v>
      </c>
      <c r="B102" s="12" t="s">
        <v>115</v>
      </c>
      <c r="C102" s="12" t="s">
        <v>115</v>
      </c>
      <c r="D102" s="10" t="s">
        <v>32</v>
      </c>
      <c r="E102" s="10" t="s">
        <v>133</v>
      </c>
      <c r="F102" s="10">
        <v>2</v>
      </c>
      <c r="G102" s="10">
        <v>0</v>
      </c>
      <c r="H102" s="10">
        <v>5</v>
      </c>
      <c r="I102" s="10">
        <v>1</v>
      </c>
      <c r="J102" s="10">
        <v>2</v>
      </c>
      <c r="K102" s="10">
        <v>4</v>
      </c>
      <c r="L102" s="10">
        <v>4</v>
      </c>
      <c r="M102" s="79">
        <v>851</v>
      </c>
      <c r="N102" s="15">
        <v>2.5274700000000001</v>
      </c>
    </row>
    <row r="103" spans="1:14" x14ac:dyDescent="0.25">
      <c r="A103" s="16" t="s">
        <v>156</v>
      </c>
      <c r="B103" s="34"/>
      <c r="C103" s="34"/>
      <c r="D103" s="18"/>
      <c r="E103" s="17"/>
      <c r="F103" s="19">
        <f>SUM(F104:F122)</f>
        <v>5</v>
      </c>
      <c r="G103" s="19">
        <f t="shared" ref="G103:M103" si="7">SUM(G104:G122)</f>
        <v>5</v>
      </c>
      <c r="H103" s="19">
        <f t="shared" si="7"/>
        <v>6</v>
      </c>
      <c r="I103" s="19">
        <f t="shared" si="7"/>
        <v>16</v>
      </c>
      <c r="J103" s="19">
        <f t="shared" si="7"/>
        <v>27</v>
      </c>
      <c r="K103" s="19">
        <f t="shared" si="7"/>
        <v>30</v>
      </c>
      <c r="L103" s="19">
        <f t="shared" si="7"/>
        <v>7</v>
      </c>
      <c r="M103" s="78">
        <f t="shared" si="7"/>
        <v>5060</v>
      </c>
      <c r="N103" s="29">
        <f>((M103+(M103*10%))*1.08%)*25%</f>
        <v>15.0282</v>
      </c>
    </row>
    <row r="104" spans="1:14" x14ac:dyDescent="0.25">
      <c r="A104" s="12" t="s">
        <v>114</v>
      </c>
      <c r="B104" s="12" t="s">
        <v>134</v>
      </c>
      <c r="C104" s="12" t="s">
        <v>135</v>
      </c>
      <c r="D104" s="10" t="s">
        <v>32</v>
      </c>
      <c r="E104" s="10" t="s">
        <v>136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79">
        <v>119</v>
      </c>
      <c r="N104" s="15">
        <v>0.35343000000000002</v>
      </c>
    </row>
    <row r="105" spans="1:14" x14ac:dyDescent="0.25">
      <c r="A105" s="12" t="s">
        <v>114</v>
      </c>
      <c r="B105" s="12" t="s">
        <v>134</v>
      </c>
      <c r="C105" s="12" t="s">
        <v>137</v>
      </c>
      <c r="D105" s="10" t="s">
        <v>32</v>
      </c>
      <c r="E105" s="10" t="s">
        <v>138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79">
        <v>195</v>
      </c>
      <c r="N105" s="15">
        <v>0.57915000000000005</v>
      </c>
    </row>
    <row r="106" spans="1:14" x14ac:dyDescent="0.25">
      <c r="A106" s="12" t="s">
        <v>114</v>
      </c>
      <c r="B106" s="12" t="s">
        <v>134</v>
      </c>
      <c r="C106" s="12" t="s">
        <v>36</v>
      </c>
      <c r="D106" s="10" t="s">
        <v>32</v>
      </c>
      <c r="E106" s="10" t="s">
        <v>139</v>
      </c>
      <c r="F106" s="10">
        <v>0</v>
      </c>
      <c r="G106" s="10">
        <v>0</v>
      </c>
      <c r="H106" s="10">
        <v>0</v>
      </c>
      <c r="I106" s="10">
        <v>3</v>
      </c>
      <c r="J106" s="10">
        <v>1</v>
      </c>
      <c r="K106" s="10">
        <v>1</v>
      </c>
      <c r="L106" s="10">
        <v>0</v>
      </c>
      <c r="M106" s="79">
        <v>493</v>
      </c>
      <c r="N106" s="15">
        <v>1.46421</v>
      </c>
    </row>
    <row r="107" spans="1:14" x14ac:dyDescent="0.25">
      <c r="A107" s="12" t="s">
        <v>114</v>
      </c>
      <c r="B107" s="12" t="s">
        <v>134</v>
      </c>
      <c r="C107" s="12" t="s">
        <v>135</v>
      </c>
      <c r="D107" s="10" t="s">
        <v>32</v>
      </c>
      <c r="E107" s="10" t="s">
        <v>134</v>
      </c>
      <c r="F107" s="10">
        <v>2</v>
      </c>
      <c r="G107" s="10">
        <v>0</v>
      </c>
      <c r="H107" s="10">
        <v>0</v>
      </c>
      <c r="I107" s="10">
        <v>2</v>
      </c>
      <c r="J107" s="10">
        <v>12</v>
      </c>
      <c r="K107" s="10">
        <v>7</v>
      </c>
      <c r="L107" s="10">
        <v>1</v>
      </c>
      <c r="M107" s="79">
        <v>1270</v>
      </c>
      <c r="N107" s="15">
        <v>3.7719</v>
      </c>
    </row>
    <row r="108" spans="1:14" x14ac:dyDescent="0.25">
      <c r="A108" s="12" t="s">
        <v>114</v>
      </c>
      <c r="B108" s="12" t="s">
        <v>134</v>
      </c>
      <c r="C108" s="12" t="s">
        <v>36</v>
      </c>
      <c r="D108" s="10" t="s">
        <v>32</v>
      </c>
      <c r="E108" s="10" t="s">
        <v>140</v>
      </c>
      <c r="F108" s="10">
        <v>0</v>
      </c>
      <c r="G108" s="10">
        <v>1</v>
      </c>
      <c r="H108" s="10">
        <v>0</v>
      </c>
      <c r="I108" s="10">
        <v>2</v>
      </c>
      <c r="J108" s="10">
        <v>0</v>
      </c>
      <c r="K108" s="10">
        <v>3</v>
      </c>
      <c r="L108" s="10">
        <v>0</v>
      </c>
      <c r="M108" s="79">
        <v>169</v>
      </c>
      <c r="N108" s="15">
        <v>0.50192999999999999</v>
      </c>
    </row>
    <row r="109" spans="1:14" x14ac:dyDescent="0.25">
      <c r="A109" s="12" t="s">
        <v>114</v>
      </c>
      <c r="B109" s="12" t="s">
        <v>134</v>
      </c>
      <c r="C109" s="12" t="s">
        <v>135</v>
      </c>
      <c r="D109" s="10" t="s">
        <v>32</v>
      </c>
      <c r="E109" s="10" t="s">
        <v>141</v>
      </c>
      <c r="F109" s="10">
        <v>0</v>
      </c>
      <c r="G109" s="10">
        <v>0</v>
      </c>
      <c r="H109" s="10">
        <v>0</v>
      </c>
      <c r="I109" s="10">
        <v>0</v>
      </c>
      <c r="J109" s="10">
        <v>4</v>
      </c>
      <c r="K109" s="10">
        <v>0</v>
      </c>
      <c r="L109" s="10">
        <v>1</v>
      </c>
      <c r="M109" s="79">
        <v>338</v>
      </c>
      <c r="N109" s="15">
        <v>1.00386</v>
      </c>
    </row>
    <row r="110" spans="1:14" x14ac:dyDescent="0.25">
      <c r="A110" s="12" t="s">
        <v>114</v>
      </c>
      <c r="B110" s="12" t="s">
        <v>134</v>
      </c>
      <c r="C110" s="12" t="s">
        <v>135</v>
      </c>
      <c r="D110" s="10" t="s">
        <v>32</v>
      </c>
      <c r="E110" s="10" t="s">
        <v>142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2</v>
      </c>
      <c r="L110" s="10">
        <v>0</v>
      </c>
      <c r="M110" s="79">
        <v>178</v>
      </c>
      <c r="N110" s="15">
        <v>0.52866000000000002</v>
      </c>
    </row>
    <row r="111" spans="1:14" x14ac:dyDescent="0.25">
      <c r="A111" s="12" t="s">
        <v>114</v>
      </c>
      <c r="B111" s="12" t="s">
        <v>134</v>
      </c>
      <c r="C111" s="12" t="s">
        <v>64</v>
      </c>
      <c r="D111" s="10" t="s">
        <v>32</v>
      </c>
      <c r="E111" s="10" t="s">
        <v>143</v>
      </c>
      <c r="F111" s="10">
        <v>1</v>
      </c>
      <c r="G111" s="10">
        <v>0</v>
      </c>
      <c r="H111" s="10">
        <v>3</v>
      </c>
      <c r="I111" s="10">
        <v>7</v>
      </c>
      <c r="J111" s="10">
        <v>6</v>
      </c>
      <c r="K111" s="10">
        <v>2</v>
      </c>
      <c r="L111" s="10">
        <v>1</v>
      </c>
      <c r="M111" s="79">
        <v>524</v>
      </c>
      <c r="N111" s="15">
        <v>1.5562800000000001</v>
      </c>
    </row>
    <row r="112" spans="1:14" x14ac:dyDescent="0.25">
      <c r="A112" s="12" t="s">
        <v>114</v>
      </c>
      <c r="B112" s="12" t="s">
        <v>134</v>
      </c>
      <c r="C112" s="12" t="s">
        <v>135</v>
      </c>
      <c r="D112" s="10" t="s">
        <v>32</v>
      </c>
      <c r="E112" s="10" t="s">
        <v>144</v>
      </c>
      <c r="F112" s="10">
        <v>0</v>
      </c>
      <c r="G112" s="10">
        <v>0</v>
      </c>
      <c r="H112" s="10">
        <v>0</v>
      </c>
      <c r="I112" s="10">
        <v>0</v>
      </c>
      <c r="J112" s="10">
        <v>1</v>
      </c>
      <c r="K112" s="10">
        <v>5</v>
      </c>
      <c r="L112" s="10">
        <v>0</v>
      </c>
      <c r="M112" s="79">
        <v>257</v>
      </c>
      <c r="N112" s="15">
        <v>0.76329000000000002</v>
      </c>
    </row>
    <row r="113" spans="1:14" x14ac:dyDescent="0.25">
      <c r="A113" s="12" t="s">
        <v>114</v>
      </c>
      <c r="B113" s="12" t="s">
        <v>134</v>
      </c>
      <c r="C113" s="12" t="s">
        <v>48</v>
      </c>
      <c r="D113" s="10" t="s">
        <v>32</v>
      </c>
      <c r="E113" s="10" t="s">
        <v>145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1</v>
      </c>
      <c r="L113" s="10">
        <v>0</v>
      </c>
      <c r="M113" s="79">
        <v>234</v>
      </c>
      <c r="N113" s="15">
        <v>0.69497999999999993</v>
      </c>
    </row>
    <row r="114" spans="1:14" x14ac:dyDescent="0.25">
      <c r="A114" s="12" t="s">
        <v>114</v>
      </c>
      <c r="B114" s="12" t="s">
        <v>134</v>
      </c>
      <c r="C114" s="12" t="s">
        <v>36</v>
      </c>
      <c r="D114" s="10" t="s">
        <v>32</v>
      </c>
      <c r="E114" s="10" t="s">
        <v>146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2</v>
      </c>
      <c r="M114" s="79">
        <v>110</v>
      </c>
      <c r="N114" s="15">
        <v>0.32669999999999999</v>
      </c>
    </row>
    <row r="115" spans="1:14" x14ac:dyDescent="0.25">
      <c r="A115" s="12" t="s">
        <v>114</v>
      </c>
      <c r="B115" s="12" t="s">
        <v>134</v>
      </c>
      <c r="C115" s="12" t="s">
        <v>36</v>
      </c>
      <c r="D115" s="10" t="s">
        <v>32</v>
      </c>
      <c r="E115" s="10" t="s">
        <v>147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79">
        <v>111</v>
      </c>
      <c r="N115" s="15">
        <v>0.32967000000000002</v>
      </c>
    </row>
    <row r="116" spans="1:14" x14ac:dyDescent="0.25">
      <c r="A116" s="12" t="s">
        <v>114</v>
      </c>
      <c r="B116" s="12" t="s">
        <v>134</v>
      </c>
      <c r="C116" s="12" t="s">
        <v>135</v>
      </c>
      <c r="D116" s="10" t="s">
        <v>32</v>
      </c>
      <c r="E116" s="10" t="s">
        <v>148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1</v>
      </c>
      <c r="L116" s="10">
        <v>0</v>
      </c>
      <c r="M116" s="79">
        <v>108</v>
      </c>
      <c r="N116" s="15">
        <v>0.32075999999999999</v>
      </c>
    </row>
    <row r="117" spans="1:14" x14ac:dyDescent="0.25">
      <c r="A117" s="12" t="s">
        <v>114</v>
      </c>
      <c r="B117" s="12" t="s">
        <v>134</v>
      </c>
      <c r="C117" s="12" t="s">
        <v>135</v>
      </c>
      <c r="D117" s="10" t="s">
        <v>32</v>
      </c>
      <c r="E117" s="10" t="s">
        <v>149</v>
      </c>
      <c r="F117" s="10">
        <v>0</v>
      </c>
      <c r="G117" s="10">
        <v>0</v>
      </c>
      <c r="H117" s="10">
        <v>0</v>
      </c>
      <c r="I117" s="10">
        <v>0</v>
      </c>
      <c r="J117" s="10">
        <v>1</v>
      </c>
      <c r="K117" s="10">
        <v>2</v>
      </c>
      <c r="L117" s="10">
        <v>0</v>
      </c>
      <c r="M117" s="79">
        <v>131</v>
      </c>
      <c r="N117" s="15">
        <v>0.38907000000000003</v>
      </c>
    </row>
    <row r="118" spans="1:14" x14ac:dyDescent="0.25">
      <c r="A118" s="12" t="s">
        <v>114</v>
      </c>
      <c r="B118" s="12" t="s">
        <v>134</v>
      </c>
      <c r="C118" s="12" t="s">
        <v>48</v>
      </c>
      <c r="D118" s="10" t="s">
        <v>32</v>
      </c>
      <c r="E118" s="10" t="s">
        <v>150</v>
      </c>
      <c r="F118" s="10">
        <v>1</v>
      </c>
      <c r="G118" s="10">
        <v>3</v>
      </c>
      <c r="H118" s="10">
        <v>1</v>
      </c>
      <c r="I118" s="10">
        <v>2</v>
      </c>
      <c r="J118" s="10">
        <v>0</v>
      </c>
      <c r="K118" s="10">
        <v>0</v>
      </c>
      <c r="L118" s="10">
        <v>0</v>
      </c>
      <c r="M118" s="79">
        <v>237</v>
      </c>
      <c r="N118" s="15">
        <v>0.70389000000000002</v>
      </c>
    </row>
    <row r="119" spans="1:14" x14ac:dyDescent="0.25">
      <c r="A119" s="12" t="s">
        <v>114</v>
      </c>
      <c r="B119" s="12" t="s">
        <v>134</v>
      </c>
      <c r="C119" s="12" t="s">
        <v>135</v>
      </c>
      <c r="D119" s="10" t="s">
        <v>32</v>
      </c>
      <c r="E119" s="10" t="s">
        <v>151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1</v>
      </c>
      <c r="L119" s="10">
        <v>0</v>
      </c>
      <c r="M119" s="79">
        <v>184</v>
      </c>
      <c r="N119" s="15">
        <v>0.54648000000000008</v>
      </c>
    </row>
    <row r="120" spans="1:14" x14ac:dyDescent="0.25">
      <c r="A120" s="12" t="s">
        <v>114</v>
      </c>
      <c r="B120" s="12" t="s">
        <v>134</v>
      </c>
      <c r="C120" s="12" t="s">
        <v>36</v>
      </c>
      <c r="D120" s="10" t="s">
        <v>32</v>
      </c>
      <c r="E120" s="10" t="s">
        <v>152</v>
      </c>
      <c r="F120" s="10">
        <v>1</v>
      </c>
      <c r="G120" s="10">
        <v>1</v>
      </c>
      <c r="H120" s="10">
        <v>0</v>
      </c>
      <c r="I120" s="10">
        <v>0</v>
      </c>
      <c r="J120" s="10">
        <v>0</v>
      </c>
      <c r="K120" s="10">
        <v>0</v>
      </c>
      <c r="L120" s="10">
        <v>1</v>
      </c>
      <c r="M120" s="79">
        <v>131</v>
      </c>
      <c r="N120" s="15">
        <v>0.38907000000000003</v>
      </c>
    </row>
    <row r="121" spans="1:14" x14ac:dyDescent="0.25">
      <c r="A121" s="12" t="s">
        <v>114</v>
      </c>
      <c r="B121" s="12" t="s">
        <v>134</v>
      </c>
      <c r="C121" s="12" t="s">
        <v>36</v>
      </c>
      <c r="D121" s="10" t="s">
        <v>32</v>
      </c>
      <c r="E121" s="10" t="s">
        <v>153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79">
        <v>83</v>
      </c>
      <c r="N121" s="15">
        <v>0.24651000000000001</v>
      </c>
    </row>
    <row r="122" spans="1:14" x14ac:dyDescent="0.25">
      <c r="A122" s="12" t="s">
        <v>114</v>
      </c>
      <c r="B122" s="12" t="s">
        <v>134</v>
      </c>
      <c r="C122" s="12" t="s">
        <v>135</v>
      </c>
      <c r="D122" s="10" t="s">
        <v>32</v>
      </c>
      <c r="E122" s="10" t="s">
        <v>154</v>
      </c>
      <c r="F122" s="10">
        <v>0</v>
      </c>
      <c r="G122" s="10">
        <v>0</v>
      </c>
      <c r="H122" s="10">
        <v>2</v>
      </c>
      <c r="I122" s="10">
        <v>0</v>
      </c>
      <c r="J122" s="10">
        <v>2</v>
      </c>
      <c r="K122" s="10">
        <v>5</v>
      </c>
      <c r="L122" s="10">
        <v>1</v>
      </c>
      <c r="M122" s="79">
        <v>188</v>
      </c>
      <c r="N122" s="15">
        <v>0.55836000000000008</v>
      </c>
    </row>
    <row r="123" spans="1:14" x14ac:dyDescent="0.25">
      <c r="A123" s="16" t="s">
        <v>563</v>
      </c>
      <c r="B123" s="34"/>
      <c r="C123" s="34"/>
      <c r="D123" s="18"/>
      <c r="E123" s="17"/>
      <c r="F123" s="20">
        <f>SUM(F124,F133)</f>
        <v>60</v>
      </c>
      <c r="G123" s="20">
        <f t="shared" ref="G123:M123" si="8">SUM(G124,G133)</f>
        <v>121</v>
      </c>
      <c r="H123" s="20">
        <f t="shared" si="8"/>
        <v>152</v>
      </c>
      <c r="I123" s="20">
        <f t="shared" si="8"/>
        <v>173</v>
      </c>
      <c r="J123" s="20">
        <f t="shared" si="8"/>
        <v>113</v>
      </c>
      <c r="K123" s="20">
        <f t="shared" si="8"/>
        <v>67</v>
      </c>
      <c r="L123" s="20">
        <f t="shared" si="8"/>
        <v>31</v>
      </c>
      <c r="M123" s="77">
        <f t="shared" si="8"/>
        <v>12284</v>
      </c>
      <c r="N123" s="30">
        <f>((M123+(M123*10%))*1.08%)*25%</f>
        <v>36.48348</v>
      </c>
    </row>
    <row r="124" spans="1:14" x14ac:dyDescent="0.25">
      <c r="A124" s="16" t="s">
        <v>191</v>
      </c>
      <c r="B124" s="34"/>
      <c r="C124" s="34"/>
      <c r="D124" s="18"/>
      <c r="E124" s="17"/>
      <c r="F124" s="19">
        <f>SUM(F125:F132)</f>
        <v>27</v>
      </c>
      <c r="G124" s="19">
        <f t="shared" ref="G124:M124" si="9">SUM(G125:G132)</f>
        <v>44</v>
      </c>
      <c r="H124" s="19">
        <f t="shared" si="9"/>
        <v>56</v>
      </c>
      <c r="I124" s="19">
        <f t="shared" si="9"/>
        <v>36</v>
      </c>
      <c r="J124" s="19">
        <f t="shared" si="9"/>
        <v>29</v>
      </c>
      <c r="K124" s="19">
        <f t="shared" si="9"/>
        <v>32</v>
      </c>
      <c r="L124" s="19">
        <f t="shared" si="9"/>
        <v>16</v>
      </c>
      <c r="M124" s="78">
        <f t="shared" si="9"/>
        <v>5619</v>
      </c>
      <c r="N124" s="29">
        <f>((M124+(M124*10%))*1.08%)*25%</f>
        <v>16.68843</v>
      </c>
    </row>
    <row r="125" spans="1:14" x14ac:dyDescent="0.25">
      <c r="A125" s="12" t="s">
        <v>167</v>
      </c>
      <c r="B125" s="12" t="s">
        <v>168</v>
      </c>
      <c r="C125" s="12" t="s">
        <v>169</v>
      </c>
      <c r="D125" s="10"/>
      <c r="E125" s="10" t="s">
        <v>170</v>
      </c>
      <c r="F125" s="10">
        <v>5</v>
      </c>
      <c r="G125" s="10">
        <v>7</v>
      </c>
      <c r="H125" s="10">
        <v>8</v>
      </c>
      <c r="I125" s="10">
        <v>1</v>
      </c>
      <c r="J125" s="10">
        <v>2</v>
      </c>
      <c r="K125" s="10">
        <v>3</v>
      </c>
      <c r="L125" s="10">
        <v>2</v>
      </c>
      <c r="M125" s="79">
        <v>284</v>
      </c>
      <c r="N125" s="15">
        <v>0.84348000000000001</v>
      </c>
    </row>
    <row r="126" spans="1:14" x14ac:dyDescent="0.25">
      <c r="A126" s="12" t="s">
        <v>167</v>
      </c>
      <c r="B126" s="12" t="s">
        <v>168</v>
      </c>
      <c r="C126" s="12" t="s">
        <v>169</v>
      </c>
      <c r="D126" s="10"/>
      <c r="E126" s="10" t="s">
        <v>171</v>
      </c>
      <c r="F126" s="10">
        <v>2</v>
      </c>
      <c r="G126" s="10">
        <v>7</v>
      </c>
      <c r="H126" s="10">
        <v>14</v>
      </c>
      <c r="I126" s="10">
        <v>11</v>
      </c>
      <c r="J126" s="10">
        <v>6</v>
      </c>
      <c r="K126" s="10">
        <v>10</v>
      </c>
      <c r="L126" s="10">
        <v>6</v>
      </c>
      <c r="M126" s="79">
        <v>1786</v>
      </c>
      <c r="N126" s="15">
        <v>5.3044200000000004</v>
      </c>
    </row>
    <row r="127" spans="1:14" x14ac:dyDescent="0.25">
      <c r="A127" s="12" t="s">
        <v>167</v>
      </c>
      <c r="B127" s="12" t="s">
        <v>168</v>
      </c>
      <c r="C127" s="12" t="s">
        <v>169</v>
      </c>
      <c r="D127" s="10"/>
      <c r="E127" s="10" t="s">
        <v>172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79">
        <v>204</v>
      </c>
      <c r="N127" s="15">
        <v>0.60588000000000009</v>
      </c>
    </row>
    <row r="128" spans="1:14" x14ac:dyDescent="0.25">
      <c r="A128" s="12" t="s">
        <v>167</v>
      </c>
      <c r="B128" s="12" t="s">
        <v>168</v>
      </c>
      <c r="C128" s="12" t="s">
        <v>169</v>
      </c>
      <c r="D128" s="10"/>
      <c r="E128" s="10" t="s">
        <v>173</v>
      </c>
      <c r="F128" s="10">
        <v>5</v>
      </c>
      <c r="G128" s="10">
        <v>5</v>
      </c>
      <c r="H128" s="10">
        <v>4</v>
      </c>
      <c r="I128" s="10">
        <v>3</v>
      </c>
      <c r="J128" s="10">
        <v>2</v>
      </c>
      <c r="K128" s="10">
        <v>4</v>
      </c>
      <c r="L128" s="10">
        <v>0</v>
      </c>
      <c r="M128" s="79">
        <v>490</v>
      </c>
      <c r="N128" s="15">
        <v>1.4553</v>
      </c>
    </row>
    <row r="129" spans="1:14" x14ac:dyDescent="0.25">
      <c r="A129" s="12" t="s">
        <v>167</v>
      </c>
      <c r="B129" s="12" t="s">
        <v>168</v>
      </c>
      <c r="C129" s="12" t="s">
        <v>169</v>
      </c>
      <c r="D129" s="10"/>
      <c r="E129" s="10" t="s">
        <v>174</v>
      </c>
      <c r="F129" s="10">
        <v>0</v>
      </c>
      <c r="G129" s="10">
        <v>0</v>
      </c>
      <c r="H129" s="10">
        <v>0</v>
      </c>
      <c r="I129" s="10">
        <v>1</v>
      </c>
      <c r="J129" s="10">
        <v>0</v>
      </c>
      <c r="K129" s="10">
        <v>0</v>
      </c>
      <c r="L129" s="10">
        <v>1</v>
      </c>
      <c r="M129" s="79">
        <v>77</v>
      </c>
      <c r="N129" s="15">
        <v>0.22869000000000003</v>
      </c>
    </row>
    <row r="130" spans="1:14" x14ac:dyDescent="0.25">
      <c r="A130" s="12" t="s">
        <v>167</v>
      </c>
      <c r="B130" s="12" t="s">
        <v>168</v>
      </c>
      <c r="C130" s="12" t="s">
        <v>169</v>
      </c>
      <c r="D130" s="10"/>
      <c r="E130" s="10" t="s">
        <v>175</v>
      </c>
      <c r="F130" s="10">
        <v>0</v>
      </c>
      <c r="G130" s="10">
        <v>1</v>
      </c>
      <c r="H130" s="10">
        <v>2</v>
      </c>
      <c r="I130" s="10">
        <v>1</v>
      </c>
      <c r="J130" s="10">
        <v>1</v>
      </c>
      <c r="K130" s="10">
        <v>0</v>
      </c>
      <c r="L130" s="10">
        <v>1</v>
      </c>
      <c r="M130" s="79">
        <v>153</v>
      </c>
      <c r="N130" s="15">
        <v>0.45441000000000004</v>
      </c>
    </row>
    <row r="131" spans="1:14" x14ac:dyDescent="0.25">
      <c r="A131" s="12" t="s">
        <v>167</v>
      </c>
      <c r="B131" s="12" t="s">
        <v>168</v>
      </c>
      <c r="C131" s="12" t="s">
        <v>169</v>
      </c>
      <c r="D131" s="10"/>
      <c r="E131" s="10" t="s">
        <v>168</v>
      </c>
      <c r="F131" s="10">
        <v>15</v>
      </c>
      <c r="G131" s="10">
        <v>24</v>
      </c>
      <c r="H131" s="10">
        <v>28</v>
      </c>
      <c r="I131" s="10">
        <v>19</v>
      </c>
      <c r="J131" s="10">
        <v>13</v>
      </c>
      <c r="K131" s="10">
        <v>15</v>
      </c>
      <c r="L131" s="10">
        <v>4</v>
      </c>
      <c r="M131" s="79">
        <v>2573</v>
      </c>
      <c r="N131" s="15">
        <v>7.6418100000000013</v>
      </c>
    </row>
    <row r="132" spans="1:14" x14ac:dyDescent="0.25">
      <c r="A132" s="12" t="s">
        <v>167</v>
      </c>
      <c r="B132" s="12" t="s">
        <v>168</v>
      </c>
      <c r="C132" s="12" t="s">
        <v>169</v>
      </c>
      <c r="D132" s="10"/>
      <c r="E132" s="10" t="s">
        <v>176</v>
      </c>
      <c r="F132" s="10">
        <v>0</v>
      </c>
      <c r="G132" s="10">
        <v>0</v>
      </c>
      <c r="H132" s="10">
        <v>0</v>
      </c>
      <c r="I132" s="10">
        <v>0</v>
      </c>
      <c r="J132" s="10">
        <v>5</v>
      </c>
      <c r="K132" s="10">
        <v>0</v>
      </c>
      <c r="L132" s="10">
        <v>2</v>
      </c>
      <c r="M132" s="79">
        <v>52</v>
      </c>
      <c r="N132" s="15">
        <v>0.15444000000000002</v>
      </c>
    </row>
    <row r="133" spans="1:14" x14ac:dyDescent="0.25">
      <c r="A133" s="16" t="s">
        <v>192</v>
      </c>
      <c r="B133" s="34"/>
      <c r="C133" s="34"/>
      <c r="D133" s="18"/>
      <c r="E133" s="17"/>
      <c r="F133" s="19">
        <f>SUM(F134:F146)</f>
        <v>33</v>
      </c>
      <c r="G133" s="19">
        <f t="shared" ref="G133:M133" si="10">SUM(G134:G146)</f>
        <v>77</v>
      </c>
      <c r="H133" s="19">
        <f t="shared" si="10"/>
        <v>96</v>
      </c>
      <c r="I133" s="19">
        <f t="shared" si="10"/>
        <v>137</v>
      </c>
      <c r="J133" s="19">
        <f t="shared" si="10"/>
        <v>84</v>
      </c>
      <c r="K133" s="19">
        <f t="shared" si="10"/>
        <v>35</v>
      </c>
      <c r="L133" s="19">
        <f t="shared" si="10"/>
        <v>15</v>
      </c>
      <c r="M133" s="78">
        <f t="shared" si="10"/>
        <v>6665</v>
      </c>
      <c r="N133" s="29">
        <f>((M133+(M133*10%))*1.08%)*25%</f>
        <v>19.79505</v>
      </c>
    </row>
    <row r="134" spans="1:14" x14ac:dyDescent="0.25">
      <c r="A134" s="12" t="s">
        <v>167</v>
      </c>
      <c r="B134" s="12" t="s">
        <v>177</v>
      </c>
      <c r="C134" s="12" t="s">
        <v>178</v>
      </c>
      <c r="D134" s="10"/>
      <c r="E134" s="10" t="s">
        <v>179</v>
      </c>
      <c r="F134" s="10">
        <v>5</v>
      </c>
      <c r="G134" s="10">
        <v>3</v>
      </c>
      <c r="H134" s="10">
        <v>7</v>
      </c>
      <c r="I134" s="10">
        <v>9</v>
      </c>
      <c r="J134" s="10">
        <v>15</v>
      </c>
      <c r="K134" s="10">
        <v>6</v>
      </c>
      <c r="L134" s="10">
        <v>1</v>
      </c>
      <c r="M134" s="79">
        <v>299</v>
      </c>
      <c r="N134" s="15">
        <v>0.88802999999999999</v>
      </c>
    </row>
    <row r="135" spans="1:14" x14ac:dyDescent="0.25">
      <c r="A135" s="12" t="s">
        <v>167</v>
      </c>
      <c r="B135" s="12" t="s">
        <v>177</v>
      </c>
      <c r="C135" s="12" t="s">
        <v>178</v>
      </c>
      <c r="D135" s="10"/>
      <c r="E135" s="10" t="s">
        <v>180</v>
      </c>
      <c r="F135" s="10">
        <v>2</v>
      </c>
      <c r="G135" s="10">
        <v>3</v>
      </c>
      <c r="H135" s="10">
        <v>3</v>
      </c>
      <c r="I135" s="10">
        <v>6</v>
      </c>
      <c r="J135" s="10">
        <v>4</v>
      </c>
      <c r="K135" s="10">
        <v>4</v>
      </c>
      <c r="L135" s="10">
        <v>1</v>
      </c>
      <c r="M135" s="79">
        <v>278</v>
      </c>
      <c r="N135" s="15">
        <v>0.82566000000000006</v>
      </c>
    </row>
    <row r="136" spans="1:14" x14ac:dyDescent="0.25">
      <c r="A136" s="12" t="s">
        <v>167</v>
      </c>
      <c r="B136" s="12" t="s">
        <v>177</v>
      </c>
      <c r="C136" s="12" t="s">
        <v>178</v>
      </c>
      <c r="D136" s="10"/>
      <c r="E136" s="10" t="s">
        <v>181</v>
      </c>
      <c r="F136" s="10">
        <v>0</v>
      </c>
      <c r="G136" s="10">
        <v>1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79">
        <v>131</v>
      </c>
      <c r="N136" s="15">
        <v>0.38907000000000003</v>
      </c>
    </row>
    <row r="137" spans="1:14" x14ac:dyDescent="0.25">
      <c r="A137" s="12" t="s">
        <v>167</v>
      </c>
      <c r="B137" s="12" t="s">
        <v>177</v>
      </c>
      <c r="C137" s="12" t="s">
        <v>178</v>
      </c>
      <c r="D137" s="10"/>
      <c r="E137" s="10" t="s">
        <v>182</v>
      </c>
      <c r="F137" s="10">
        <v>0</v>
      </c>
      <c r="G137" s="10">
        <v>8</v>
      </c>
      <c r="H137" s="10">
        <v>18</v>
      </c>
      <c r="I137" s="10">
        <v>19</v>
      </c>
      <c r="J137" s="10">
        <v>6</v>
      </c>
      <c r="K137" s="10">
        <v>1</v>
      </c>
      <c r="L137" s="10">
        <v>3</v>
      </c>
      <c r="M137" s="79">
        <v>1064</v>
      </c>
      <c r="N137" s="15">
        <v>3.1600800000000002</v>
      </c>
    </row>
    <row r="138" spans="1:14" x14ac:dyDescent="0.25">
      <c r="A138" s="12" t="s">
        <v>167</v>
      </c>
      <c r="B138" s="12" t="s">
        <v>177</v>
      </c>
      <c r="C138" s="12" t="s">
        <v>178</v>
      </c>
      <c r="D138" s="10" t="s">
        <v>34</v>
      </c>
      <c r="E138" s="10" t="s">
        <v>183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2</v>
      </c>
      <c r="L138" s="10">
        <v>0</v>
      </c>
      <c r="M138" s="79">
        <v>196</v>
      </c>
      <c r="N138" s="15">
        <v>0.58211999999999997</v>
      </c>
    </row>
    <row r="139" spans="1:14" x14ac:dyDescent="0.25">
      <c r="A139" s="12" t="s">
        <v>167</v>
      </c>
      <c r="B139" s="12" t="s">
        <v>177</v>
      </c>
      <c r="C139" s="12" t="s">
        <v>178</v>
      </c>
      <c r="D139" s="10"/>
      <c r="E139" s="10" t="s">
        <v>184</v>
      </c>
      <c r="F139" s="10">
        <v>0</v>
      </c>
      <c r="G139" s="10">
        <v>0</v>
      </c>
      <c r="H139" s="10">
        <v>0</v>
      </c>
      <c r="I139" s="10">
        <v>1</v>
      </c>
      <c r="J139" s="10">
        <v>1</v>
      </c>
      <c r="K139" s="10">
        <v>0</v>
      </c>
      <c r="L139" s="10">
        <v>0</v>
      </c>
      <c r="M139" s="79">
        <v>100</v>
      </c>
      <c r="N139" s="15">
        <v>0.29700000000000004</v>
      </c>
    </row>
    <row r="140" spans="1:14" x14ac:dyDescent="0.25">
      <c r="A140" s="12" t="s">
        <v>167</v>
      </c>
      <c r="B140" s="12" t="s">
        <v>177</v>
      </c>
      <c r="C140" s="12" t="s">
        <v>178</v>
      </c>
      <c r="D140" s="10"/>
      <c r="E140" s="10" t="s">
        <v>185</v>
      </c>
      <c r="F140" s="10">
        <v>0</v>
      </c>
      <c r="G140" s="10">
        <v>0</v>
      </c>
      <c r="H140" s="10">
        <v>1</v>
      </c>
      <c r="I140" s="10">
        <v>0</v>
      </c>
      <c r="J140" s="10">
        <v>0</v>
      </c>
      <c r="K140" s="10">
        <v>0</v>
      </c>
      <c r="L140" s="10">
        <v>0</v>
      </c>
      <c r="M140" s="79">
        <v>56</v>
      </c>
      <c r="N140" s="15">
        <v>0.16632000000000002</v>
      </c>
    </row>
    <row r="141" spans="1:14" x14ac:dyDescent="0.25">
      <c r="A141" s="12" t="s">
        <v>167</v>
      </c>
      <c r="B141" s="12" t="s">
        <v>177</v>
      </c>
      <c r="C141" s="12" t="s">
        <v>178</v>
      </c>
      <c r="D141" s="10"/>
      <c r="E141" s="10" t="s">
        <v>186</v>
      </c>
      <c r="F141" s="10">
        <v>1</v>
      </c>
      <c r="G141" s="10">
        <v>1</v>
      </c>
      <c r="H141" s="10">
        <v>4</v>
      </c>
      <c r="I141" s="10">
        <v>4</v>
      </c>
      <c r="J141" s="10">
        <v>6</v>
      </c>
      <c r="K141" s="10">
        <v>0</v>
      </c>
      <c r="L141" s="10">
        <v>0</v>
      </c>
      <c r="M141" s="79">
        <v>308</v>
      </c>
      <c r="N141" s="15">
        <v>0.91476000000000013</v>
      </c>
    </row>
    <row r="142" spans="1:14" x14ac:dyDescent="0.25">
      <c r="A142" s="12" t="s">
        <v>167</v>
      </c>
      <c r="B142" s="12" t="s">
        <v>177</v>
      </c>
      <c r="C142" s="12" t="s">
        <v>178</v>
      </c>
      <c r="D142" s="10"/>
      <c r="E142" s="10" t="s">
        <v>187</v>
      </c>
      <c r="F142" s="10">
        <v>0</v>
      </c>
      <c r="G142" s="10">
        <v>0</v>
      </c>
      <c r="H142" s="10">
        <v>2</v>
      </c>
      <c r="I142" s="10">
        <v>5</v>
      </c>
      <c r="J142" s="10">
        <v>2</v>
      </c>
      <c r="K142" s="10">
        <v>7</v>
      </c>
      <c r="L142" s="10">
        <v>2</v>
      </c>
      <c r="M142" s="79">
        <v>646</v>
      </c>
      <c r="N142" s="15">
        <v>1.9186200000000002</v>
      </c>
    </row>
    <row r="143" spans="1:14" x14ac:dyDescent="0.25">
      <c r="A143" s="12" t="s">
        <v>167</v>
      </c>
      <c r="B143" s="12" t="s">
        <v>177</v>
      </c>
      <c r="C143" s="12" t="s">
        <v>178</v>
      </c>
      <c r="D143" s="10"/>
      <c r="E143" s="10" t="s">
        <v>188</v>
      </c>
      <c r="F143" s="10">
        <v>2</v>
      </c>
      <c r="G143" s="10">
        <v>7</v>
      </c>
      <c r="H143" s="10">
        <v>3</v>
      </c>
      <c r="I143" s="10">
        <v>8</v>
      </c>
      <c r="J143" s="10">
        <v>4</v>
      </c>
      <c r="K143" s="10">
        <v>2</v>
      </c>
      <c r="L143" s="10">
        <v>1</v>
      </c>
      <c r="M143" s="79">
        <v>653</v>
      </c>
      <c r="N143" s="15">
        <v>1.9394100000000001</v>
      </c>
    </row>
    <row r="144" spans="1:14" x14ac:dyDescent="0.25">
      <c r="A144" s="12" t="s">
        <v>167</v>
      </c>
      <c r="B144" s="12" t="s">
        <v>177</v>
      </c>
      <c r="C144" s="12" t="s">
        <v>178</v>
      </c>
      <c r="D144" s="10"/>
      <c r="E144" s="10" t="s">
        <v>189</v>
      </c>
      <c r="F144" s="10">
        <v>1</v>
      </c>
      <c r="G144" s="10">
        <v>8</v>
      </c>
      <c r="H144" s="10">
        <v>5</v>
      </c>
      <c r="I144" s="10">
        <v>6</v>
      </c>
      <c r="J144" s="10">
        <v>3</v>
      </c>
      <c r="K144" s="10">
        <v>2</v>
      </c>
      <c r="L144" s="10">
        <v>2</v>
      </c>
      <c r="M144" s="79">
        <v>419</v>
      </c>
      <c r="N144" s="15">
        <v>1.2444299999999999</v>
      </c>
    </row>
    <row r="145" spans="1:14" x14ac:dyDescent="0.25">
      <c r="A145" s="12" t="s">
        <v>167</v>
      </c>
      <c r="B145" s="12" t="s">
        <v>177</v>
      </c>
      <c r="C145" s="12" t="s">
        <v>178</v>
      </c>
      <c r="D145" s="10"/>
      <c r="E145" s="10" t="s">
        <v>177</v>
      </c>
      <c r="F145" s="10">
        <v>22</v>
      </c>
      <c r="G145" s="10">
        <v>46</v>
      </c>
      <c r="H145" s="10">
        <v>52</v>
      </c>
      <c r="I145" s="10">
        <v>78</v>
      </c>
      <c r="J145" s="10">
        <v>43</v>
      </c>
      <c r="K145" s="10">
        <v>11</v>
      </c>
      <c r="L145" s="10">
        <v>4</v>
      </c>
      <c r="M145" s="79">
        <v>2446</v>
      </c>
      <c r="N145" s="15">
        <v>7.2646199999999999</v>
      </c>
    </row>
    <row r="146" spans="1:14" x14ac:dyDescent="0.25">
      <c r="A146" s="12" t="s">
        <v>167</v>
      </c>
      <c r="B146" s="12" t="s">
        <v>177</v>
      </c>
      <c r="C146" s="12" t="s">
        <v>178</v>
      </c>
      <c r="D146" s="10"/>
      <c r="E146" s="10" t="s">
        <v>190</v>
      </c>
      <c r="F146" s="10">
        <v>0</v>
      </c>
      <c r="G146" s="10">
        <v>0</v>
      </c>
      <c r="H146" s="10">
        <v>1</v>
      </c>
      <c r="I146" s="10">
        <v>1</v>
      </c>
      <c r="J146" s="10">
        <v>0</v>
      </c>
      <c r="K146" s="10">
        <v>0</v>
      </c>
      <c r="L146" s="10">
        <v>1</v>
      </c>
      <c r="M146" s="79">
        <v>69</v>
      </c>
      <c r="N146" s="15">
        <v>0.20493000000000003</v>
      </c>
    </row>
    <row r="147" spans="1:14" x14ac:dyDescent="0.25">
      <c r="A147" s="16" t="s">
        <v>564</v>
      </c>
      <c r="B147" s="34"/>
      <c r="C147" s="34"/>
      <c r="D147" s="18"/>
      <c r="E147" s="17"/>
      <c r="F147" s="20">
        <f>SUM(F148,F155,F165,F176)</f>
        <v>502</v>
      </c>
      <c r="G147" s="20">
        <f t="shared" ref="G147:M147" si="11">SUM(G148,G155,G165,G176)</f>
        <v>612</v>
      </c>
      <c r="H147" s="20">
        <f t="shared" si="11"/>
        <v>642</v>
      </c>
      <c r="I147" s="20">
        <f t="shared" si="11"/>
        <v>751</v>
      </c>
      <c r="J147" s="20">
        <f t="shared" si="11"/>
        <v>714</v>
      </c>
      <c r="K147" s="20">
        <f t="shared" si="11"/>
        <v>742</v>
      </c>
      <c r="L147" s="20">
        <f t="shared" si="11"/>
        <v>300</v>
      </c>
      <c r="M147" s="77">
        <f t="shared" si="11"/>
        <v>60066</v>
      </c>
      <c r="N147" s="30">
        <f>((M147+(M147*10%))*1.08%)*25%</f>
        <v>178.39602000000002</v>
      </c>
    </row>
    <row r="148" spans="1:14" x14ac:dyDescent="0.25">
      <c r="A148" s="16" t="s">
        <v>248</v>
      </c>
      <c r="B148" s="34"/>
      <c r="C148" s="34"/>
      <c r="D148" s="18"/>
      <c r="E148" s="17"/>
      <c r="F148" s="19">
        <f>SUM(F149:F154)</f>
        <v>52</v>
      </c>
      <c r="G148" s="19">
        <f t="shared" ref="G148:M148" si="12">SUM(G149:G154)</f>
        <v>63</v>
      </c>
      <c r="H148" s="19">
        <f t="shared" si="12"/>
        <v>68</v>
      </c>
      <c r="I148" s="19">
        <f t="shared" si="12"/>
        <v>57</v>
      </c>
      <c r="J148" s="19">
        <f t="shared" si="12"/>
        <v>56</v>
      </c>
      <c r="K148" s="19">
        <f t="shared" si="12"/>
        <v>71</v>
      </c>
      <c r="L148" s="19">
        <f t="shared" si="12"/>
        <v>28</v>
      </c>
      <c r="M148" s="78">
        <f t="shared" si="12"/>
        <v>9061</v>
      </c>
      <c r="N148" s="35">
        <f>((M148+(M148*10%))*1.08%)*25%</f>
        <v>26.911170000000002</v>
      </c>
    </row>
    <row r="149" spans="1:14" x14ac:dyDescent="0.25">
      <c r="A149" s="12" t="s">
        <v>193</v>
      </c>
      <c r="B149" s="12" t="s">
        <v>194</v>
      </c>
      <c r="C149" s="12" t="s">
        <v>195</v>
      </c>
      <c r="D149" s="10"/>
      <c r="E149" s="10" t="s">
        <v>194</v>
      </c>
      <c r="F149" s="10">
        <v>36</v>
      </c>
      <c r="G149" s="10">
        <v>49</v>
      </c>
      <c r="H149" s="10">
        <v>40</v>
      </c>
      <c r="I149" s="10">
        <v>30</v>
      </c>
      <c r="J149" s="10">
        <v>17</v>
      </c>
      <c r="K149" s="10">
        <v>24</v>
      </c>
      <c r="L149" s="10">
        <v>8</v>
      </c>
      <c r="M149" s="79">
        <v>4228</v>
      </c>
      <c r="N149" s="15">
        <v>12.557160000000001</v>
      </c>
    </row>
    <row r="150" spans="1:14" x14ac:dyDescent="0.25">
      <c r="A150" s="12" t="s">
        <v>193</v>
      </c>
      <c r="B150" s="12" t="s">
        <v>194</v>
      </c>
      <c r="C150" s="12" t="s">
        <v>196</v>
      </c>
      <c r="D150" s="10"/>
      <c r="E150" s="10" t="s">
        <v>197</v>
      </c>
      <c r="F150" s="10">
        <v>1</v>
      </c>
      <c r="G150" s="10">
        <v>0</v>
      </c>
      <c r="H150" s="10">
        <v>0</v>
      </c>
      <c r="I150" s="10">
        <v>0</v>
      </c>
      <c r="J150" s="10">
        <v>1</v>
      </c>
      <c r="K150" s="10">
        <v>6</v>
      </c>
      <c r="L150" s="10">
        <v>1</v>
      </c>
      <c r="M150" s="79">
        <v>318</v>
      </c>
      <c r="N150" s="15">
        <v>0.94446000000000008</v>
      </c>
    </row>
    <row r="151" spans="1:14" x14ac:dyDescent="0.25">
      <c r="A151" s="12" t="s">
        <v>193</v>
      </c>
      <c r="B151" s="12" t="s">
        <v>194</v>
      </c>
      <c r="C151" s="12" t="s">
        <v>195</v>
      </c>
      <c r="D151" s="10"/>
      <c r="E151" s="10" t="s">
        <v>198</v>
      </c>
      <c r="F151" s="10">
        <v>4</v>
      </c>
      <c r="G151" s="10">
        <v>1</v>
      </c>
      <c r="H151" s="10">
        <v>5</v>
      </c>
      <c r="I151" s="10">
        <v>5</v>
      </c>
      <c r="J151" s="10">
        <v>6</v>
      </c>
      <c r="K151" s="10">
        <v>8</v>
      </c>
      <c r="L151" s="10">
        <v>6</v>
      </c>
      <c r="M151" s="79">
        <v>1191</v>
      </c>
      <c r="N151" s="15">
        <v>3.5372699999999999</v>
      </c>
    </row>
    <row r="152" spans="1:14" x14ac:dyDescent="0.25">
      <c r="A152" s="12" t="s">
        <v>193</v>
      </c>
      <c r="B152" s="12" t="s">
        <v>194</v>
      </c>
      <c r="C152" s="12" t="s">
        <v>195</v>
      </c>
      <c r="D152" s="10"/>
      <c r="E152" s="10" t="s">
        <v>199</v>
      </c>
      <c r="F152" s="10">
        <v>4</v>
      </c>
      <c r="G152" s="10">
        <v>5</v>
      </c>
      <c r="H152" s="10">
        <v>4</v>
      </c>
      <c r="I152" s="10">
        <v>4</v>
      </c>
      <c r="J152" s="10">
        <v>3</v>
      </c>
      <c r="K152" s="10">
        <v>4</v>
      </c>
      <c r="L152" s="10">
        <v>2</v>
      </c>
      <c r="M152" s="79">
        <v>800</v>
      </c>
      <c r="N152" s="15">
        <v>2.3760000000000003</v>
      </c>
    </row>
    <row r="153" spans="1:14" x14ac:dyDescent="0.25">
      <c r="A153" s="12" t="s">
        <v>193</v>
      </c>
      <c r="B153" s="12" t="s">
        <v>194</v>
      </c>
      <c r="C153" s="12" t="s">
        <v>195</v>
      </c>
      <c r="D153" s="10"/>
      <c r="E153" s="10" t="s">
        <v>200</v>
      </c>
      <c r="F153" s="10">
        <v>0</v>
      </c>
      <c r="G153" s="10">
        <v>0</v>
      </c>
      <c r="H153" s="10">
        <v>0</v>
      </c>
      <c r="I153" s="10">
        <v>1</v>
      </c>
      <c r="J153" s="10">
        <v>2</v>
      </c>
      <c r="K153" s="10">
        <v>1</v>
      </c>
      <c r="L153" s="10">
        <v>1</v>
      </c>
      <c r="M153" s="79">
        <v>527</v>
      </c>
      <c r="N153" s="15">
        <v>1.5651900000000003</v>
      </c>
    </row>
    <row r="154" spans="1:14" x14ac:dyDescent="0.25">
      <c r="A154" s="12" t="s">
        <v>193</v>
      </c>
      <c r="B154" s="12" t="s">
        <v>194</v>
      </c>
      <c r="C154" s="12" t="s">
        <v>195</v>
      </c>
      <c r="D154" s="10"/>
      <c r="E154" s="10" t="s">
        <v>201</v>
      </c>
      <c r="F154" s="10">
        <v>7</v>
      </c>
      <c r="G154" s="10">
        <v>8</v>
      </c>
      <c r="H154" s="10">
        <v>19</v>
      </c>
      <c r="I154" s="10">
        <v>17</v>
      </c>
      <c r="J154" s="10">
        <v>27</v>
      </c>
      <c r="K154" s="10">
        <v>28</v>
      </c>
      <c r="L154" s="10">
        <v>10</v>
      </c>
      <c r="M154" s="79">
        <v>1997</v>
      </c>
      <c r="N154" s="15">
        <v>5.9310900000000002</v>
      </c>
    </row>
    <row r="155" spans="1:14" x14ac:dyDescent="0.25">
      <c r="A155" s="16" t="s">
        <v>249</v>
      </c>
      <c r="B155" s="34"/>
      <c r="C155" s="34"/>
      <c r="D155" s="18"/>
      <c r="E155" s="17"/>
      <c r="F155" s="19">
        <f>SUM(F156:F164)</f>
        <v>4</v>
      </c>
      <c r="G155" s="19">
        <f t="shared" ref="G155:M155" si="13">SUM(G156:G164)</f>
        <v>3</v>
      </c>
      <c r="H155" s="19">
        <f t="shared" si="13"/>
        <v>2</v>
      </c>
      <c r="I155" s="19">
        <f t="shared" si="13"/>
        <v>2</v>
      </c>
      <c r="J155" s="19">
        <f t="shared" si="13"/>
        <v>9</v>
      </c>
      <c r="K155" s="19">
        <f t="shared" si="13"/>
        <v>4</v>
      </c>
      <c r="L155" s="19">
        <f t="shared" si="13"/>
        <v>9</v>
      </c>
      <c r="M155" s="78">
        <f t="shared" si="13"/>
        <v>3152</v>
      </c>
      <c r="N155" s="35">
        <f>((M155+(M155*10%))*1.08%)*25%</f>
        <v>9.36144</v>
      </c>
    </row>
    <row r="156" spans="1:14" x14ac:dyDescent="0.25">
      <c r="A156" s="12" t="s">
        <v>193</v>
      </c>
      <c r="B156" s="12" t="s">
        <v>202</v>
      </c>
      <c r="C156" s="12" t="s">
        <v>203</v>
      </c>
      <c r="D156" s="10" t="s">
        <v>34</v>
      </c>
      <c r="E156" s="10" t="s">
        <v>204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 t="s">
        <v>205</v>
      </c>
      <c r="M156" s="79">
        <v>236</v>
      </c>
      <c r="N156" s="15">
        <v>0.7009200000000001</v>
      </c>
    </row>
    <row r="157" spans="1:14" x14ac:dyDescent="0.25">
      <c r="A157" s="12" t="s">
        <v>193</v>
      </c>
      <c r="B157" s="12" t="s">
        <v>202</v>
      </c>
      <c r="C157" s="12" t="s">
        <v>203</v>
      </c>
      <c r="D157" s="10"/>
      <c r="E157" s="10" t="s">
        <v>206</v>
      </c>
      <c r="F157" s="10">
        <v>0</v>
      </c>
      <c r="G157" s="10">
        <v>0</v>
      </c>
      <c r="H157" s="10">
        <v>1</v>
      </c>
      <c r="I157" s="10">
        <v>1</v>
      </c>
      <c r="J157" s="10">
        <v>1</v>
      </c>
      <c r="K157" s="10">
        <v>1</v>
      </c>
      <c r="L157" s="10">
        <v>2</v>
      </c>
      <c r="M157" s="79">
        <v>424</v>
      </c>
      <c r="N157" s="15">
        <v>1.25928</v>
      </c>
    </row>
    <row r="158" spans="1:14" x14ac:dyDescent="0.25">
      <c r="A158" s="12" t="s">
        <v>193</v>
      </c>
      <c r="B158" s="12" t="s">
        <v>202</v>
      </c>
      <c r="C158" s="12" t="s">
        <v>30</v>
      </c>
      <c r="D158" s="10"/>
      <c r="E158" s="10" t="s">
        <v>207</v>
      </c>
      <c r="F158" s="10">
        <v>1</v>
      </c>
      <c r="G158" s="10">
        <v>1</v>
      </c>
      <c r="H158" s="10">
        <v>0</v>
      </c>
      <c r="I158" s="10">
        <v>0</v>
      </c>
      <c r="J158" s="10">
        <v>3</v>
      </c>
      <c r="K158" s="10">
        <v>1</v>
      </c>
      <c r="L158" s="10">
        <v>2</v>
      </c>
      <c r="M158" s="79">
        <v>207</v>
      </c>
      <c r="N158" s="15">
        <v>0.61478999999999995</v>
      </c>
    </row>
    <row r="159" spans="1:14" x14ac:dyDescent="0.25">
      <c r="A159" s="12" t="s">
        <v>193</v>
      </c>
      <c r="B159" s="12" t="s">
        <v>202</v>
      </c>
      <c r="C159" s="12" t="s">
        <v>203</v>
      </c>
      <c r="D159" s="10"/>
      <c r="E159" s="10" t="s">
        <v>202</v>
      </c>
      <c r="F159" s="10">
        <v>1</v>
      </c>
      <c r="G159" s="10">
        <v>1</v>
      </c>
      <c r="H159" s="10">
        <v>0</v>
      </c>
      <c r="I159" s="10">
        <v>0</v>
      </c>
      <c r="J159" s="10">
        <v>0</v>
      </c>
      <c r="K159" s="10">
        <v>0</v>
      </c>
      <c r="L159" s="10">
        <v>1</v>
      </c>
      <c r="M159" s="79">
        <v>797</v>
      </c>
      <c r="N159" s="15">
        <v>2.3670900000000001</v>
      </c>
    </row>
    <row r="160" spans="1:14" x14ac:dyDescent="0.25">
      <c r="A160" s="12" t="s">
        <v>193</v>
      </c>
      <c r="B160" s="12" t="s">
        <v>202</v>
      </c>
      <c r="C160" s="12" t="s">
        <v>203</v>
      </c>
      <c r="D160" s="10" t="s">
        <v>34</v>
      </c>
      <c r="E160" s="10" t="s">
        <v>208</v>
      </c>
      <c r="F160" s="10">
        <v>0</v>
      </c>
      <c r="G160" s="10">
        <v>0</v>
      </c>
      <c r="H160" s="10">
        <v>0</v>
      </c>
      <c r="I160" s="10">
        <v>0</v>
      </c>
      <c r="J160" s="10">
        <v>1</v>
      </c>
      <c r="K160" s="10">
        <v>1</v>
      </c>
      <c r="L160" s="10">
        <v>1</v>
      </c>
      <c r="M160" s="79">
        <v>246</v>
      </c>
      <c r="N160" s="15">
        <v>0.73062000000000005</v>
      </c>
    </row>
    <row r="161" spans="1:14" x14ac:dyDescent="0.25">
      <c r="A161" s="12" t="s">
        <v>193</v>
      </c>
      <c r="B161" s="12" t="s">
        <v>202</v>
      </c>
      <c r="C161" s="12" t="s">
        <v>203</v>
      </c>
      <c r="D161" s="10"/>
      <c r="E161" s="10" t="s">
        <v>209</v>
      </c>
      <c r="F161" s="10">
        <v>0</v>
      </c>
      <c r="G161" s="10">
        <v>0</v>
      </c>
      <c r="H161" s="10">
        <v>0</v>
      </c>
      <c r="I161" s="10">
        <v>0</v>
      </c>
      <c r="J161" s="10">
        <v>2</v>
      </c>
      <c r="K161" s="10">
        <v>1</v>
      </c>
      <c r="L161" s="10">
        <v>3</v>
      </c>
      <c r="M161" s="79">
        <v>469</v>
      </c>
      <c r="N161" s="15">
        <v>1.39293</v>
      </c>
    </row>
    <row r="162" spans="1:14" x14ac:dyDescent="0.25">
      <c r="A162" s="12" t="s">
        <v>193</v>
      </c>
      <c r="B162" s="12" t="s">
        <v>202</v>
      </c>
      <c r="C162" s="12" t="s">
        <v>203</v>
      </c>
      <c r="D162" s="10" t="s">
        <v>34</v>
      </c>
      <c r="E162" s="10" t="s">
        <v>210</v>
      </c>
      <c r="F162" s="10">
        <v>0</v>
      </c>
      <c r="G162" s="10">
        <v>0</v>
      </c>
      <c r="H162" s="10">
        <v>0</v>
      </c>
      <c r="I162" s="10">
        <v>0</v>
      </c>
      <c r="J162" s="10">
        <v>2</v>
      </c>
      <c r="K162" s="10">
        <v>0</v>
      </c>
      <c r="L162" s="10">
        <v>0</v>
      </c>
      <c r="M162" s="79">
        <v>341</v>
      </c>
      <c r="N162" s="15">
        <v>1.0127700000000002</v>
      </c>
    </row>
    <row r="163" spans="1:14" x14ac:dyDescent="0.25">
      <c r="A163" s="12" t="s">
        <v>193</v>
      </c>
      <c r="B163" s="12" t="s">
        <v>202</v>
      </c>
      <c r="C163" s="12" t="s">
        <v>203</v>
      </c>
      <c r="D163" s="10"/>
      <c r="E163" s="10" t="s">
        <v>211</v>
      </c>
      <c r="F163" s="10">
        <v>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79">
        <v>179</v>
      </c>
      <c r="N163" s="15">
        <v>0.53163000000000005</v>
      </c>
    </row>
    <row r="164" spans="1:14" x14ac:dyDescent="0.25">
      <c r="A164" s="12" t="s">
        <v>193</v>
      </c>
      <c r="B164" s="12" t="s">
        <v>202</v>
      </c>
      <c r="C164" s="12" t="s">
        <v>203</v>
      </c>
      <c r="D164" s="10"/>
      <c r="E164" s="10" t="s">
        <v>212</v>
      </c>
      <c r="F164" s="10">
        <v>1</v>
      </c>
      <c r="G164" s="10">
        <v>1</v>
      </c>
      <c r="H164" s="10">
        <v>1</v>
      </c>
      <c r="I164" s="10">
        <v>1</v>
      </c>
      <c r="J164" s="10">
        <v>0</v>
      </c>
      <c r="K164" s="10">
        <v>0</v>
      </c>
      <c r="L164" s="10">
        <v>0</v>
      </c>
      <c r="M164" s="79">
        <v>253</v>
      </c>
      <c r="N164" s="15">
        <v>0.75141000000000002</v>
      </c>
    </row>
    <row r="165" spans="1:14" x14ac:dyDescent="0.25">
      <c r="A165" s="16" t="s">
        <v>250</v>
      </c>
      <c r="B165" s="34"/>
      <c r="C165" s="34"/>
      <c r="D165" s="18"/>
      <c r="E165" s="17"/>
      <c r="F165" s="19">
        <f>SUM(F166:F175)</f>
        <v>411</v>
      </c>
      <c r="G165" s="19">
        <f t="shared" ref="G165:M165" si="14">SUM(G166:G175)</f>
        <v>514</v>
      </c>
      <c r="H165" s="19">
        <f t="shared" si="14"/>
        <v>536</v>
      </c>
      <c r="I165" s="19">
        <f t="shared" si="14"/>
        <v>667</v>
      </c>
      <c r="J165" s="19">
        <f t="shared" si="14"/>
        <v>632</v>
      </c>
      <c r="K165" s="19">
        <f t="shared" si="14"/>
        <v>656</v>
      </c>
      <c r="L165" s="19">
        <f t="shared" si="14"/>
        <v>260</v>
      </c>
      <c r="M165" s="78">
        <f t="shared" si="14"/>
        <v>42174</v>
      </c>
      <c r="N165" s="35">
        <f>((M165+(M165*10%))*1.08%)*25%</f>
        <v>125.25678000000001</v>
      </c>
    </row>
    <row r="166" spans="1:14" x14ac:dyDescent="0.25">
      <c r="A166" s="12" t="s">
        <v>193</v>
      </c>
      <c r="B166" s="12" t="s">
        <v>213</v>
      </c>
      <c r="C166" s="12" t="s">
        <v>195</v>
      </c>
      <c r="D166" s="10"/>
      <c r="E166" s="10" t="s">
        <v>214</v>
      </c>
      <c r="F166" s="10">
        <v>8</v>
      </c>
      <c r="G166" s="10">
        <v>9</v>
      </c>
      <c r="H166" s="10">
        <v>7</v>
      </c>
      <c r="I166" s="10">
        <v>15</v>
      </c>
      <c r="J166" s="10">
        <v>14</v>
      </c>
      <c r="K166" s="10">
        <v>6</v>
      </c>
      <c r="L166" s="10">
        <v>0</v>
      </c>
      <c r="M166" s="79">
        <v>1017</v>
      </c>
      <c r="N166" s="15">
        <v>3.0204900000000001</v>
      </c>
    </row>
    <row r="167" spans="1:14" x14ac:dyDescent="0.25">
      <c r="A167" s="12" t="s">
        <v>193</v>
      </c>
      <c r="B167" s="12" t="s">
        <v>213</v>
      </c>
      <c r="C167" s="12" t="s">
        <v>195</v>
      </c>
      <c r="D167" s="10" t="s">
        <v>34</v>
      </c>
      <c r="E167" s="10" t="s">
        <v>215</v>
      </c>
      <c r="F167" s="10">
        <v>2</v>
      </c>
      <c r="G167" s="10">
        <v>1</v>
      </c>
      <c r="H167" s="10">
        <v>0</v>
      </c>
      <c r="I167" s="10">
        <v>2</v>
      </c>
      <c r="J167" s="10">
        <v>0</v>
      </c>
      <c r="K167" s="10">
        <v>4</v>
      </c>
      <c r="L167" s="10">
        <v>3</v>
      </c>
      <c r="M167" s="79">
        <v>271</v>
      </c>
      <c r="N167" s="15">
        <v>0.80487000000000009</v>
      </c>
    </row>
    <row r="168" spans="1:14" x14ac:dyDescent="0.25">
      <c r="A168" s="12" t="s">
        <v>193</v>
      </c>
      <c r="B168" s="12" t="s">
        <v>213</v>
      </c>
      <c r="C168" s="12" t="s">
        <v>195</v>
      </c>
      <c r="D168" s="10"/>
      <c r="E168" s="10" t="s">
        <v>216</v>
      </c>
      <c r="F168" s="10">
        <v>16</v>
      </c>
      <c r="G168" s="10">
        <v>17</v>
      </c>
      <c r="H168" s="10">
        <v>30</v>
      </c>
      <c r="I168" s="10">
        <v>43</v>
      </c>
      <c r="J168" s="10">
        <v>35</v>
      </c>
      <c r="K168" s="10">
        <v>34</v>
      </c>
      <c r="L168" s="10">
        <v>24</v>
      </c>
      <c r="M168" s="79">
        <v>3137</v>
      </c>
      <c r="N168" s="15">
        <v>9.3168900000000008</v>
      </c>
    </row>
    <row r="169" spans="1:14" x14ac:dyDescent="0.25">
      <c r="A169" s="12" t="s">
        <v>193</v>
      </c>
      <c r="B169" s="12" t="s">
        <v>213</v>
      </c>
      <c r="C169" s="12" t="s">
        <v>195</v>
      </c>
      <c r="D169" s="10"/>
      <c r="E169" s="10" t="s">
        <v>217</v>
      </c>
      <c r="F169" s="10">
        <v>0</v>
      </c>
      <c r="G169" s="10">
        <v>0</v>
      </c>
      <c r="H169" s="10">
        <v>3</v>
      </c>
      <c r="I169" s="10">
        <v>1</v>
      </c>
      <c r="J169" s="10">
        <v>2</v>
      </c>
      <c r="K169" s="10">
        <v>0</v>
      </c>
      <c r="L169" s="10">
        <v>0</v>
      </c>
      <c r="M169" s="79">
        <v>353</v>
      </c>
      <c r="N169" s="15">
        <v>1.0484100000000001</v>
      </c>
    </row>
    <row r="170" spans="1:14" x14ac:dyDescent="0.25">
      <c r="A170" s="12" t="s">
        <v>193</v>
      </c>
      <c r="B170" s="12" t="s">
        <v>213</v>
      </c>
      <c r="C170" s="12" t="s">
        <v>195</v>
      </c>
      <c r="D170" s="10"/>
      <c r="E170" s="10" t="s">
        <v>213</v>
      </c>
      <c r="F170" s="10">
        <v>375</v>
      </c>
      <c r="G170" s="10">
        <v>485</v>
      </c>
      <c r="H170" s="10">
        <v>492</v>
      </c>
      <c r="I170" s="10">
        <v>589</v>
      </c>
      <c r="J170" s="10">
        <v>556</v>
      </c>
      <c r="K170" s="10">
        <v>593</v>
      </c>
      <c r="L170" s="10">
        <v>226</v>
      </c>
      <c r="M170" s="79">
        <v>35017</v>
      </c>
      <c r="N170" s="15">
        <v>104.00049</v>
      </c>
    </row>
    <row r="171" spans="1:14" x14ac:dyDescent="0.25">
      <c r="A171" s="12" t="s">
        <v>193</v>
      </c>
      <c r="B171" s="12" t="s">
        <v>213</v>
      </c>
      <c r="C171" s="12" t="s">
        <v>203</v>
      </c>
      <c r="D171" s="10"/>
      <c r="E171" s="10" t="s">
        <v>218</v>
      </c>
      <c r="F171" s="10">
        <v>2</v>
      </c>
      <c r="G171" s="10">
        <v>1</v>
      </c>
      <c r="H171" s="10">
        <v>2</v>
      </c>
      <c r="I171" s="10">
        <v>6</v>
      </c>
      <c r="J171" s="10">
        <v>3</v>
      </c>
      <c r="K171" s="10">
        <v>0</v>
      </c>
      <c r="L171" s="10">
        <v>3</v>
      </c>
      <c r="M171" s="79">
        <v>618</v>
      </c>
      <c r="N171" s="15">
        <v>1.8354599999999999</v>
      </c>
    </row>
    <row r="172" spans="1:14" x14ac:dyDescent="0.25">
      <c r="A172" s="12" t="s">
        <v>193</v>
      </c>
      <c r="B172" s="12" t="s">
        <v>213</v>
      </c>
      <c r="C172" s="12" t="s">
        <v>195</v>
      </c>
      <c r="D172" s="10"/>
      <c r="E172" s="10" t="s">
        <v>219</v>
      </c>
      <c r="F172" s="10">
        <v>2</v>
      </c>
      <c r="G172" s="10">
        <v>0</v>
      </c>
      <c r="H172" s="10">
        <v>0</v>
      </c>
      <c r="I172" s="10">
        <v>2</v>
      </c>
      <c r="J172" s="10">
        <v>12</v>
      </c>
      <c r="K172" s="10">
        <v>7</v>
      </c>
      <c r="L172" s="10">
        <v>0</v>
      </c>
      <c r="M172" s="79">
        <v>659</v>
      </c>
      <c r="N172" s="15">
        <v>1.95723</v>
      </c>
    </row>
    <row r="173" spans="1:14" x14ac:dyDescent="0.25">
      <c r="A173" s="12" t="s">
        <v>193</v>
      </c>
      <c r="B173" s="12" t="s">
        <v>213</v>
      </c>
      <c r="C173" s="12" t="s">
        <v>195</v>
      </c>
      <c r="D173" s="10"/>
      <c r="E173" s="10" t="s">
        <v>220</v>
      </c>
      <c r="F173" s="10">
        <v>2</v>
      </c>
      <c r="G173" s="10">
        <v>0</v>
      </c>
      <c r="H173" s="10">
        <v>2</v>
      </c>
      <c r="I173" s="10">
        <v>2</v>
      </c>
      <c r="J173" s="10">
        <v>5</v>
      </c>
      <c r="K173" s="10">
        <v>7</v>
      </c>
      <c r="L173" s="10">
        <v>3</v>
      </c>
      <c r="M173" s="79">
        <v>510</v>
      </c>
      <c r="N173" s="15">
        <v>1.5147000000000002</v>
      </c>
    </row>
    <row r="174" spans="1:14" x14ac:dyDescent="0.25">
      <c r="A174" s="12" t="s">
        <v>193</v>
      </c>
      <c r="B174" s="12" t="s">
        <v>213</v>
      </c>
      <c r="C174" s="12" t="s">
        <v>203</v>
      </c>
      <c r="D174" s="10"/>
      <c r="E174" s="10" t="s">
        <v>221</v>
      </c>
      <c r="F174" s="10">
        <v>3</v>
      </c>
      <c r="G174" s="10">
        <v>0</v>
      </c>
      <c r="H174" s="10">
        <v>0</v>
      </c>
      <c r="I174" s="10">
        <v>2</v>
      </c>
      <c r="J174" s="10">
        <v>2</v>
      </c>
      <c r="K174" s="10">
        <v>0</v>
      </c>
      <c r="L174" s="10">
        <v>0</v>
      </c>
      <c r="M174" s="79">
        <v>102</v>
      </c>
      <c r="N174" s="15">
        <v>0.30294000000000004</v>
      </c>
    </row>
    <row r="175" spans="1:14" x14ac:dyDescent="0.25">
      <c r="A175" s="12" t="s">
        <v>193</v>
      </c>
      <c r="B175" s="12" t="s">
        <v>213</v>
      </c>
      <c r="C175" s="12" t="s">
        <v>195</v>
      </c>
      <c r="D175" s="10"/>
      <c r="E175" s="10" t="s">
        <v>222</v>
      </c>
      <c r="F175" s="10">
        <v>1</v>
      </c>
      <c r="G175" s="10">
        <v>1</v>
      </c>
      <c r="H175" s="10">
        <v>0</v>
      </c>
      <c r="I175" s="10">
        <v>5</v>
      </c>
      <c r="J175" s="10">
        <v>3</v>
      </c>
      <c r="K175" s="10">
        <v>5</v>
      </c>
      <c r="L175" s="10">
        <v>1</v>
      </c>
      <c r="M175" s="79">
        <v>490</v>
      </c>
      <c r="N175" s="15">
        <v>1.4553</v>
      </c>
    </row>
    <row r="176" spans="1:14" x14ac:dyDescent="0.25">
      <c r="A176" s="16" t="s">
        <v>251</v>
      </c>
      <c r="B176" s="34"/>
      <c r="C176" s="34"/>
      <c r="D176" s="18"/>
      <c r="E176" s="17"/>
      <c r="F176" s="19">
        <f>SUM(F177:F198)</f>
        <v>35</v>
      </c>
      <c r="G176" s="19">
        <f t="shared" ref="G176:M176" si="15">SUM(G177:G198)</f>
        <v>32</v>
      </c>
      <c r="H176" s="19">
        <f t="shared" si="15"/>
        <v>36</v>
      </c>
      <c r="I176" s="19">
        <f t="shared" si="15"/>
        <v>25</v>
      </c>
      <c r="J176" s="19">
        <f t="shared" si="15"/>
        <v>17</v>
      </c>
      <c r="K176" s="19">
        <f t="shared" si="15"/>
        <v>11</v>
      </c>
      <c r="L176" s="19">
        <f t="shared" si="15"/>
        <v>3</v>
      </c>
      <c r="M176" s="78">
        <f t="shared" si="15"/>
        <v>5679</v>
      </c>
      <c r="N176" s="35">
        <f>((M176+(M176*10%))*1.08%)*25%</f>
        <v>16.866630000000001</v>
      </c>
    </row>
    <row r="177" spans="1:14" x14ac:dyDescent="0.25">
      <c r="A177" s="12" t="s">
        <v>193</v>
      </c>
      <c r="B177" s="12" t="s">
        <v>223</v>
      </c>
      <c r="C177" s="12" t="s">
        <v>224</v>
      </c>
      <c r="D177" s="10" t="s">
        <v>34</v>
      </c>
      <c r="E177" s="10" t="s">
        <v>225</v>
      </c>
      <c r="F177" s="10">
        <v>2</v>
      </c>
      <c r="G177" s="10">
        <v>3</v>
      </c>
      <c r="H177" s="10">
        <v>5</v>
      </c>
      <c r="I177" s="10">
        <v>2</v>
      </c>
      <c r="J177" s="10">
        <v>2</v>
      </c>
      <c r="K177" s="10">
        <v>2</v>
      </c>
      <c r="L177" s="10">
        <v>0</v>
      </c>
      <c r="M177" s="79">
        <v>462</v>
      </c>
      <c r="N177" s="15">
        <v>1.3721400000000001</v>
      </c>
    </row>
    <row r="178" spans="1:14" x14ac:dyDescent="0.25">
      <c r="A178" s="12" t="s">
        <v>193</v>
      </c>
      <c r="B178" s="12" t="s">
        <v>223</v>
      </c>
      <c r="C178" s="12" t="s">
        <v>226</v>
      </c>
      <c r="D178" s="10"/>
      <c r="E178" s="10" t="s">
        <v>227</v>
      </c>
      <c r="F178" s="10">
        <v>1</v>
      </c>
      <c r="G178" s="10">
        <v>0</v>
      </c>
      <c r="H178" s="10">
        <v>2</v>
      </c>
      <c r="I178" s="10">
        <v>0</v>
      </c>
      <c r="J178" s="10">
        <v>0</v>
      </c>
      <c r="K178" s="10">
        <v>0</v>
      </c>
      <c r="L178" s="10">
        <v>0</v>
      </c>
      <c r="M178" s="79">
        <v>127</v>
      </c>
      <c r="N178" s="15">
        <v>0.37718999999999997</v>
      </c>
    </row>
    <row r="179" spans="1:14" x14ac:dyDescent="0.25">
      <c r="A179" s="12" t="s">
        <v>193</v>
      </c>
      <c r="B179" s="12" t="s">
        <v>223</v>
      </c>
      <c r="C179" s="12" t="s">
        <v>203</v>
      </c>
      <c r="D179" s="10" t="s">
        <v>34</v>
      </c>
      <c r="E179" s="10" t="s">
        <v>228</v>
      </c>
      <c r="F179" s="10">
        <v>3</v>
      </c>
      <c r="G179" s="10">
        <v>4</v>
      </c>
      <c r="H179" s="10">
        <v>2</v>
      </c>
      <c r="I179" s="10">
        <v>2</v>
      </c>
      <c r="J179" s="10">
        <v>1</v>
      </c>
      <c r="K179" s="10">
        <v>1</v>
      </c>
      <c r="L179" s="10">
        <v>0</v>
      </c>
      <c r="M179" s="79">
        <v>318</v>
      </c>
      <c r="N179" s="15">
        <v>0.94446000000000008</v>
      </c>
    </row>
    <row r="180" spans="1:14" x14ac:dyDescent="0.25">
      <c r="A180" s="12" t="s">
        <v>193</v>
      </c>
      <c r="B180" s="12" t="s">
        <v>223</v>
      </c>
      <c r="C180" s="12" t="s">
        <v>203</v>
      </c>
      <c r="D180" s="10"/>
      <c r="E180" s="10" t="s">
        <v>229</v>
      </c>
      <c r="F180" s="10">
        <v>0</v>
      </c>
      <c r="G180" s="10">
        <v>0</v>
      </c>
      <c r="H180" s="10">
        <v>0</v>
      </c>
      <c r="I180" s="10">
        <v>1</v>
      </c>
      <c r="J180" s="10">
        <v>0</v>
      </c>
      <c r="K180" s="10">
        <v>0</v>
      </c>
      <c r="L180" s="10">
        <v>0</v>
      </c>
      <c r="M180" s="79">
        <v>180</v>
      </c>
      <c r="N180" s="15">
        <v>0.53460000000000008</v>
      </c>
    </row>
    <row r="181" spans="1:14" x14ac:dyDescent="0.25">
      <c r="A181" s="12" t="s">
        <v>193</v>
      </c>
      <c r="B181" s="12" t="s">
        <v>223</v>
      </c>
      <c r="C181" s="12" t="s">
        <v>203</v>
      </c>
      <c r="D181" s="10"/>
      <c r="E181" s="10" t="s">
        <v>230</v>
      </c>
      <c r="F181" s="10">
        <v>0</v>
      </c>
      <c r="G181" s="10">
        <v>0</v>
      </c>
      <c r="H181" s="10">
        <v>1</v>
      </c>
      <c r="I181" s="10">
        <v>0</v>
      </c>
      <c r="J181" s="10">
        <v>0</v>
      </c>
      <c r="K181" s="10">
        <v>0</v>
      </c>
      <c r="L181" s="10">
        <v>0</v>
      </c>
      <c r="M181" s="79">
        <v>58</v>
      </c>
      <c r="N181" s="15">
        <v>0.17226</v>
      </c>
    </row>
    <row r="182" spans="1:14" x14ac:dyDescent="0.25">
      <c r="A182" s="12" t="s">
        <v>193</v>
      </c>
      <c r="B182" s="12" t="s">
        <v>223</v>
      </c>
      <c r="C182" s="12" t="s">
        <v>224</v>
      </c>
      <c r="D182" s="10" t="s">
        <v>34</v>
      </c>
      <c r="E182" s="10" t="s">
        <v>231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2</v>
      </c>
      <c r="L182" s="10">
        <v>0</v>
      </c>
      <c r="M182" s="79">
        <v>67</v>
      </c>
      <c r="N182" s="15">
        <v>0.19899000000000003</v>
      </c>
    </row>
    <row r="183" spans="1:14" x14ac:dyDescent="0.25">
      <c r="A183" s="12" t="s">
        <v>193</v>
      </c>
      <c r="B183" s="12" t="s">
        <v>223</v>
      </c>
      <c r="C183" s="12" t="s">
        <v>48</v>
      </c>
      <c r="D183" s="10" t="s">
        <v>34</v>
      </c>
      <c r="E183" s="10" t="s">
        <v>232</v>
      </c>
      <c r="F183" s="10">
        <v>1</v>
      </c>
      <c r="G183" s="10">
        <v>2</v>
      </c>
      <c r="H183" s="10">
        <v>1</v>
      </c>
      <c r="I183" s="10">
        <v>1</v>
      </c>
      <c r="J183" s="10">
        <v>0</v>
      </c>
      <c r="K183" s="10">
        <v>0</v>
      </c>
      <c r="L183" s="10">
        <v>0</v>
      </c>
      <c r="M183" s="79">
        <v>207</v>
      </c>
      <c r="N183" s="15">
        <v>0.61478999999999995</v>
      </c>
    </row>
    <row r="184" spans="1:14" x14ac:dyDescent="0.25">
      <c r="A184" s="12" t="s">
        <v>193</v>
      </c>
      <c r="B184" s="12" t="s">
        <v>223</v>
      </c>
      <c r="C184" s="12" t="s">
        <v>226</v>
      </c>
      <c r="D184" s="10"/>
      <c r="E184" s="10" t="s">
        <v>233</v>
      </c>
      <c r="F184" s="10">
        <v>1</v>
      </c>
      <c r="G184" s="10">
        <v>1</v>
      </c>
      <c r="H184" s="10">
        <v>0</v>
      </c>
      <c r="I184" s="10">
        <v>1</v>
      </c>
      <c r="J184" s="10">
        <v>1</v>
      </c>
      <c r="K184" s="10">
        <v>1</v>
      </c>
      <c r="L184" s="10">
        <v>0</v>
      </c>
      <c r="M184" s="79">
        <v>202</v>
      </c>
      <c r="N184" s="15">
        <v>0.59994000000000003</v>
      </c>
    </row>
    <row r="185" spans="1:14" x14ac:dyDescent="0.25">
      <c r="A185" s="12" t="s">
        <v>193</v>
      </c>
      <c r="B185" s="12" t="s">
        <v>223</v>
      </c>
      <c r="C185" s="12" t="s">
        <v>224</v>
      </c>
      <c r="D185" s="10"/>
      <c r="E185" s="10" t="s">
        <v>234</v>
      </c>
      <c r="F185" s="10">
        <v>1</v>
      </c>
      <c r="G185" s="10">
        <v>1</v>
      </c>
      <c r="H185" s="10">
        <v>2</v>
      </c>
      <c r="I185" s="10">
        <v>2</v>
      </c>
      <c r="J185" s="10">
        <v>0</v>
      </c>
      <c r="K185" s="10">
        <v>0</v>
      </c>
      <c r="L185" s="10">
        <v>0</v>
      </c>
      <c r="M185" s="79">
        <v>141</v>
      </c>
      <c r="N185" s="15">
        <v>0.41877000000000003</v>
      </c>
    </row>
    <row r="186" spans="1:14" x14ac:dyDescent="0.25">
      <c r="A186" s="12" t="s">
        <v>193</v>
      </c>
      <c r="B186" s="12" t="s">
        <v>223</v>
      </c>
      <c r="C186" s="12" t="s">
        <v>224</v>
      </c>
      <c r="D186" s="10"/>
      <c r="E186" s="10" t="s">
        <v>235</v>
      </c>
      <c r="F186" s="10">
        <v>0</v>
      </c>
      <c r="G186" s="10">
        <v>2</v>
      </c>
      <c r="H186" s="10">
        <v>1</v>
      </c>
      <c r="I186" s="10">
        <v>0</v>
      </c>
      <c r="J186" s="10">
        <v>0</v>
      </c>
      <c r="K186" s="10">
        <v>1</v>
      </c>
      <c r="L186" s="10">
        <v>0</v>
      </c>
      <c r="M186" s="79">
        <v>288</v>
      </c>
      <c r="N186" s="15">
        <v>0.85536000000000012</v>
      </c>
    </row>
    <row r="187" spans="1:14" x14ac:dyDescent="0.25">
      <c r="A187" s="12" t="s">
        <v>193</v>
      </c>
      <c r="B187" s="12" t="s">
        <v>223</v>
      </c>
      <c r="C187" s="12" t="s">
        <v>224</v>
      </c>
      <c r="D187" s="10" t="s">
        <v>34</v>
      </c>
      <c r="E187" s="10" t="s">
        <v>236</v>
      </c>
      <c r="F187" s="10">
        <v>3</v>
      </c>
      <c r="G187" s="10">
        <v>3</v>
      </c>
      <c r="H187" s="10">
        <v>0</v>
      </c>
      <c r="I187" s="10">
        <v>0</v>
      </c>
      <c r="J187" s="10">
        <v>1</v>
      </c>
      <c r="K187" s="10">
        <v>2</v>
      </c>
      <c r="L187" s="10">
        <v>0</v>
      </c>
      <c r="M187" s="79">
        <v>123</v>
      </c>
      <c r="N187" s="15">
        <v>0.36531000000000002</v>
      </c>
    </row>
    <row r="188" spans="1:14" x14ac:dyDescent="0.25">
      <c r="A188" s="12" t="s">
        <v>193</v>
      </c>
      <c r="B188" s="12" t="s">
        <v>223</v>
      </c>
      <c r="C188" s="12" t="s">
        <v>203</v>
      </c>
      <c r="D188" s="10"/>
      <c r="E188" s="10" t="s">
        <v>237</v>
      </c>
      <c r="F188" s="10">
        <v>0</v>
      </c>
      <c r="G188" s="10">
        <v>1</v>
      </c>
      <c r="H188" s="10">
        <v>1</v>
      </c>
      <c r="I188" s="10">
        <v>0</v>
      </c>
      <c r="J188" s="10">
        <v>0</v>
      </c>
      <c r="K188" s="10">
        <v>0</v>
      </c>
      <c r="L188" s="10">
        <v>0</v>
      </c>
      <c r="M188" s="79">
        <v>93</v>
      </c>
      <c r="N188" s="15">
        <v>0.27621000000000001</v>
      </c>
    </row>
    <row r="189" spans="1:14" x14ac:dyDescent="0.25">
      <c r="A189" s="12" t="s">
        <v>193</v>
      </c>
      <c r="B189" s="12" t="s">
        <v>223</v>
      </c>
      <c r="C189" s="12" t="s">
        <v>224</v>
      </c>
      <c r="D189" s="10"/>
      <c r="E189" s="10" t="s">
        <v>238</v>
      </c>
      <c r="F189" s="10">
        <v>2</v>
      </c>
      <c r="G189" s="10">
        <v>0</v>
      </c>
      <c r="H189" s="10">
        <v>1</v>
      </c>
      <c r="I189" s="10">
        <v>3</v>
      </c>
      <c r="J189" s="10">
        <v>0</v>
      </c>
      <c r="K189" s="10">
        <v>0</v>
      </c>
      <c r="L189" s="10">
        <v>0</v>
      </c>
      <c r="M189" s="79">
        <v>319</v>
      </c>
      <c r="N189" s="15">
        <v>0.94742999999999999</v>
      </c>
    </row>
    <row r="190" spans="1:14" x14ac:dyDescent="0.25">
      <c r="A190" s="12" t="s">
        <v>193</v>
      </c>
      <c r="B190" s="12" t="s">
        <v>223</v>
      </c>
      <c r="C190" s="12" t="s">
        <v>203</v>
      </c>
      <c r="D190" s="10"/>
      <c r="E190" s="10" t="s">
        <v>239</v>
      </c>
      <c r="F190" s="10">
        <v>2</v>
      </c>
      <c r="G190" s="10">
        <v>3</v>
      </c>
      <c r="H190" s="10">
        <v>6</v>
      </c>
      <c r="I190" s="10">
        <v>1</v>
      </c>
      <c r="J190" s="10">
        <v>4</v>
      </c>
      <c r="K190" s="10">
        <v>1</v>
      </c>
      <c r="L190" s="10">
        <v>0</v>
      </c>
      <c r="M190" s="79">
        <v>359</v>
      </c>
      <c r="N190" s="15">
        <v>1.06623</v>
      </c>
    </row>
    <row r="191" spans="1:14" x14ac:dyDescent="0.25">
      <c r="A191" s="12" t="s">
        <v>193</v>
      </c>
      <c r="B191" s="12" t="s">
        <v>223</v>
      </c>
      <c r="C191" s="12" t="s">
        <v>226</v>
      </c>
      <c r="D191" s="10"/>
      <c r="E191" s="10" t="s">
        <v>240</v>
      </c>
      <c r="F191" s="10">
        <v>1</v>
      </c>
      <c r="G191" s="10">
        <v>2</v>
      </c>
      <c r="H191" s="10">
        <v>1</v>
      </c>
      <c r="I191" s="10">
        <v>3</v>
      </c>
      <c r="J191" s="10">
        <v>0</v>
      </c>
      <c r="K191" s="10">
        <v>0</v>
      </c>
      <c r="L191" s="10">
        <v>2</v>
      </c>
      <c r="M191" s="79">
        <v>399</v>
      </c>
      <c r="N191" s="15">
        <v>1.18503</v>
      </c>
    </row>
    <row r="192" spans="1:14" x14ac:dyDescent="0.25">
      <c r="A192" s="12" t="s">
        <v>193</v>
      </c>
      <c r="B192" s="12" t="s">
        <v>223</v>
      </c>
      <c r="C192" s="12" t="s">
        <v>203</v>
      </c>
      <c r="D192" s="10"/>
      <c r="E192" s="10" t="s">
        <v>241</v>
      </c>
      <c r="F192" s="10">
        <v>0</v>
      </c>
      <c r="G192" s="10">
        <v>1</v>
      </c>
      <c r="H192" s="10">
        <v>1</v>
      </c>
      <c r="I192" s="10">
        <v>2</v>
      </c>
      <c r="J192" s="10">
        <v>1</v>
      </c>
      <c r="K192" s="10">
        <v>0</v>
      </c>
      <c r="L192" s="10">
        <v>0</v>
      </c>
      <c r="M192" s="79">
        <v>149</v>
      </c>
      <c r="N192" s="15">
        <v>0.44253000000000003</v>
      </c>
    </row>
    <row r="193" spans="1:14" x14ac:dyDescent="0.25">
      <c r="A193" s="12" t="s">
        <v>193</v>
      </c>
      <c r="B193" s="12" t="s">
        <v>223</v>
      </c>
      <c r="C193" s="12" t="s">
        <v>48</v>
      </c>
      <c r="D193" s="10"/>
      <c r="E193" s="10" t="s">
        <v>242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79">
        <v>111</v>
      </c>
      <c r="N193" s="15">
        <v>0.32967000000000002</v>
      </c>
    </row>
    <row r="194" spans="1:14" x14ac:dyDescent="0.25">
      <c r="A194" s="12" t="s">
        <v>193</v>
      </c>
      <c r="B194" s="12" t="s">
        <v>223</v>
      </c>
      <c r="C194" s="12" t="s">
        <v>203</v>
      </c>
      <c r="D194" s="10"/>
      <c r="E194" s="10" t="s">
        <v>243</v>
      </c>
      <c r="F194" s="10">
        <v>16</v>
      </c>
      <c r="G194" s="10">
        <v>8</v>
      </c>
      <c r="H194" s="10">
        <v>9</v>
      </c>
      <c r="I194" s="10">
        <v>5</v>
      </c>
      <c r="J194" s="10">
        <v>3</v>
      </c>
      <c r="K194" s="10">
        <v>0</v>
      </c>
      <c r="L194" s="10">
        <v>1</v>
      </c>
      <c r="M194" s="79">
        <v>1397</v>
      </c>
      <c r="N194" s="15">
        <v>4.1490900000000002</v>
      </c>
    </row>
    <row r="195" spans="1:14" x14ac:dyDescent="0.25">
      <c r="A195" s="12" t="s">
        <v>193</v>
      </c>
      <c r="B195" s="12" t="s">
        <v>223</v>
      </c>
      <c r="C195" s="12" t="s">
        <v>203</v>
      </c>
      <c r="D195" s="10"/>
      <c r="E195" s="10" t="s">
        <v>244</v>
      </c>
      <c r="F195" s="10">
        <v>0</v>
      </c>
      <c r="G195" s="10">
        <v>0</v>
      </c>
      <c r="H195" s="10">
        <v>0</v>
      </c>
      <c r="I195" s="10">
        <v>0</v>
      </c>
      <c r="J195" s="10">
        <v>2</v>
      </c>
      <c r="K195" s="10">
        <v>1</v>
      </c>
      <c r="L195" s="10">
        <v>0</v>
      </c>
      <c r="M195" s="79">
        <v>204</v>
      </c>
      <c r="N195" s="15">
        <v>0.60588000000000009</v>
      </c>
    </row>
    <row r="196" spans="1:14" x14ac:dyDescent="0.25">
      <c r="A196" s="12" t="s">
        <v>193</v>
      </c>
      <c r="B196" s="12" t="s">
        <v>223</v>
      </c>
      <c r="C196" s="12" t="s">
        <v>224</v>
      </c>
      <c r="D196" s="10"/>
      <c r="E196" s="10" t="s">
        <v>245</v>
      </c>
      <c r="F196" s="10">
        <v>0</v>
      </c>
      <c r="G196" s="10">
        <v>0</v>
      </c>
      <c r="H196" s="10">
        <v>2</v>
      </c>
      <c r="I196" s="10">
        <v>0</v>
      </c>
      <c r="J196" s="10">
        <v>0</v>
      </c>
      <c r="K196" s="10">
        <v>0</v>
      </c>
      <c r="L196" s="10">
        <v>0</v>
      </c>
      <c r="M196" s="79">
        <v>130</v>
      </c>
      <c r="N196" s="15">
        <v>0.3861</v>
      </c>
    </row>
    <row r="197" spans="1:14" x14ac:dyDescent="0.25">
      <c r="A197" s="12" t="s">
        <v>193</v>
      </c>
      <c r="B197" s="12" t="s">
        <v>223</v>
      </c>
      <c r="C197" s="12" t="s">
        <v>224</v>
      </c>
      <c r="D197" s="10" t="s">
        <v>34</v>
      </c>
      <c r="E197" s="10" t="s">
        <v>246</v>
      </c>
      <c r="F197" s="10">
        <v>0</v>
      </c>
      <c r="G197" s="10">
        <v>1</v>
      </c>
      <c r="H197" s="10">
        <v>0</v>
      </c>
      <c r="I197" s="10">
        <v>2</v>
      </c>
      <c r="J197" s="10">
        <v>1</v>
      </c>
      <c r="K197" s="10">
        <v>0</v>
      </c>
      <c r="L197" s="10">
        <v>0</v>
      </c>
      <c r="M197" s="79">
        <v>221</v>
      </c>
      <c r="N197" s="15">
        <v>0.65637000000000001</v>
      </c>
    </row>
    <row r="198" spans="1:14" x14ac:dyDescent="0.25">
      <c r="A198" s="12" t="s">
        <v>193</v>
      </c>
      <c r="B198" s="12" t="s">
        <v>223</v>
      </c>
      <c r="C198" s="12" t="s">
        <v>203</v>
      </c>
      <c r="D198" s="10" t="s">
        <v>34</v>
      </c>
      <c r="E198" s="10" t="s">
        <v>247</v>
      </c>
      <c r="F198" s="10">
        <v>2</v>
      </c>
      <c r="G198" s="10">
        <v>0</v>
      </c>
      <c r="H198" s="10">
        <v>1</v>
      </c>
      <c r="I198" s="10">
        <v>0</v>
      </c>
      <c r="J198" s="10">
        <v>1</v>
      </c>
      <c r="K198" s="10">
        <v>0</v>
      </c>
      <c r="L198" s="10">
        <v>0</v>
      </c>
      <c r="M198" s="79">
        <v>124</v>
      </c>
      <c r="N198" s="15">
        <v>0.36828000000000005</v>
      </c>
    </row>
    <row r="199" spans="1:14" x14ac:dyDescent="0.25">
      <c r="A199" s="16" t="s">
        <v>565</v>
      </c>
      <c r="B199" s="34"/>
      <c r="C199" s="34"/>
      <c r="D199" s="18"/>
      <c r="E199" s="17"/>
      <c r="F199" s="20">
        <f>SUM(F200,F219)</f>
        <v>17</v>
      </c>
      <c r="G199" s="20">
        <f t="shared" ref="G199:M199" si="16">SUM(G200,G219)</f>
        <v>12</v>
      </c>
      <c r="H199" s="20">
        <f t="shared" si="16"/>
        <v>17</v>
      </c>
      <c r="I199" s="20">
        <f t="shared" si="16"/>
        <v>25</v>
      </c>
      <c r="J199" s="20">
        <f t="shared" si="16"/>
        <v>55</v>
      </c>
      <c r="K199" s="20">
        <f t="shared" si="16"/>
        <v>46</v>
      </c>
      <c r="L199" s="20">
        <f t="shared" si="16"/>
        <v>15</v>
      </c>
      <c r="M199" s="77">
        <f t="shared" si="16"/>
        <v>10577</v>
      </c>
      <c r="N199" s="30">
        <f>((M199+(M199*10%))*1.08%)*25%</f>
        <v>31.413690000000003</v>
      </c>
    </row>
    <row r="200" spans="1:14" x14ac:dyDescent="0.25">
      <c r="A200" s="16" t="s">
        <v>286</v>
      </c>
      <c r="B200" s="34"/>
      <c r="C200" s="34"/>
      <c r="D200" s="18"/>
      <c r="E200" s="17"/>
      <c r="F200" s="19">
        <f>SUM(F201:F218)</f>
        <v>12</v>
      </c>
      <c r="G200" s="19">
        <f t="shared" ref="G200:M200" si="17">SUM(G201:G218)</f>
        <v>6</v>
      </c>
      <c r="H200" s="19">
        <f t="shared" si="17"/>
        <v>13</v>
      </c>
      <c r="I200" s="19">
        <f t="shared" si="17"/>
        <v>20</v>
      </c>
      <c r="J200" s="19">
        <f t="shared" si="17"/>
        <v>48</v>
      </c>
      <c r="K200" s="19">
        <f t="shared" si="17"/>
        <v>42</v>
      </c>
      <c r="L200" s="19">
        <f t="shared" si="17"/>
        <v>15</v>
      </c>
      <c r="M200" s="78">
        <f t="shared" si="17"/>
        <v>6969</v>
      </c>
      <c r="N200" s="35">
        <f>((M200+(M200*10%))*1.08%)*25%</f>
        <v>20.697929999999999</v>
      </c>
    </row>
    <row r="201" spans="1:14" x14ac:dyDescent="0.25">
      <c r="A201" s="12" t="s">
        <v>252</v>
      </c>
      <c r="B201" s="12" t="s">
        <v>253</v>
      </c>
      <c r="C201" s="12" t="s">
        <v>196</v>
      </c>
      <c r="D201" s="10"/>
      <c r="E201" s="10" t="s">
        <v>254</v>
      </c>
      <c r="F201" s="10">
        <v>0</v>
      </c>
      <c r="G201" s="10">
        <v>0</v>
      </c>
      <c r="H201" s="10">
        <v>0</v>
      </c>
      <c r="I201" s="10">
        <v>0</v>
      </c>
      <c r="J201" s="10">
        <v>1</v>
      </c>
      <c r="K201" s="10">
        <v>2</v>
      </c>
      <c r="L201" s="10">
        <v>0</v>
      </c>
      <c r="M201" s="79">
        <v>172</v>
      </c>
      <c r="N201" s="15">
        <v>0.51083999999999996</v>
      </c>
    </row>
    <row r="202" spans="1:14" x14ac:dyDescent="0.25">
      <c r="A202" s="12" t="s">
        <v>252</v>
      </c>
      <c r="B202" s="12" t="s">
        <v>253</v>
      </c>
      <c r="C202" s="12" t="s">
        <v>196</v>
      </c>
      <c r="D202" s="10"/>
      <c r="E202" s="10" t="s">
        <v>253</v>
      </c>
      <c r="F202" s="10">
        <v>3</v>
      </c>
      <c r="G202" s="10">
        <v>2</v>
      </c>
      <c r="H202" s="10">
        <v>7</v>
      </c>
      <c r="I202" s="10">
        <v>14</v>
      </c>
      <c r="J202" s="10">
        <v>24</v>
      </c>
      <c r="K202" s="10">
        <v>24</v>
      </c>
      <c r="L202" s="10">
        <v>8</v>
      </c>
      <c r="M202" s="79">
        <v>2428</v>
      </c>
      <c r="N202" s="15">
        <v>7.2111600000000005</v>
      </c>
    </row>
    <row r="203" spans="1:14" x14ac:dyDescent="0.25">
      <c r="A203" s="12" t="s">
        <v>252</v>
      </c>
      <c r="B203" s="12" t="s">
        <v>253</v>
      </c>
      <c r="C203" s="12" t="s">
        <v>196</v>
      </c>
      <c r="D203" s="10"/>
      <c r="E203" s="10" t="s">
        <v>255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79">
        <v>210</v>
      </c>
      <c r="N203" s="15">
        <v>0.62370000000000003</v>
      </c>
    </row>
    <row r="204" spans="1:14" x14ac:dyDescent="0.25">
      <c r="A204" s="12" t="s">
        <v>252</v>
      </c>
      <c r="B204" s="12" t="s">
        <v>253</v>
      </c>
      <c r="C204" s="12" t="s">
        <v>196</v>
      </c>
      <c r="D204" s="10"/>
      <c r="E204" s="10" t="s">
        <v>256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1</v>
      </c>
      <c r="L204" s="10">
        <v>0</v>
      </c>
      <c r="M204" s="79">
        <v>185</v>
      </c>
      <c r="N204" s="15">
        <v>0.54944999999999999</v>
      </c>
    </row>
    <row r="205" spans="1:14" x14ac:dyDescent="0.25">
      <c r="A205" s="12" t="s">
        <v>252</v>
      </c>
      <c r="B205" s="12" t="s">
        <v>253</v>
      </c>
      <c r="C205" s="12" t="s">
        <v>196</v>
      </c>
      <c r="D205" s="10"/>
      <c r="E205" s="10" t="s">
        <v>257</v>
      </c>
      <c r="F205" s="10">
        <v>0</v>
      </c>
      <c r="G205" s="10">
        <v>0</v>
      </c>
      <c r="H205" s="10">
        <v>1</v>
      </c>
      <c r="I205" s="10">
        <v>0</v>
      </c>
      <c r="J205" s="10">
        <v>2</v>
      </c>
      <c r="K205" s="10">
        <v>0</v>
      </c>
      <c r="L205" s="10">
        <v>0</v>
      </c>
      <c r="M205" s="79">
        <v>142</v>
      </c>
      <c r="N205" s="15">
        <v>0.42174</v>
      </c>
    </row>
    <row r="206" spans="1:14" x14ac:dyDescent="0.25">
      <c r="A206" s="12" t="s">
        <v>252</v>
      </c>
      <c r="B206" s="12" t="s">
        <v>253</v>
      </c>
      <c r="C206" s="12" t="s">
        <v>196</v>
      </c>
      <c r="D206" s="10"/>
      <c r="E206" s="10" t="s">
        <v>258</v>
      </c>
      <c r="F206" s="10">
        <v>0</v>
      </c>
      <c r="G206" s="10">
        <v>1</v>
      </c>
      <c r="H206" s="10">
        <v>1</v>
      </c>
      <c r="I206" s="10">
        <v>0</v>
      </c>
      <c r="J206" s="10">
        <v>1</v>
      </c>
      <c r="K206" s="10">
        <v>0</v>
      </c>
      <c r="L206" s="10">
        <v>0</v>
      </c>
      <c r="M206" s="79">
        <v>118</v>
      </c>
      <c r="N206" s="15">
        <v>0.35046000000000005</v>
      </c>
    </row>
    <row r="207" spans="1:14" x14ac:dyDescent="0.25">
      <c r="A207" s="12" t="s">
        <v>252</v>
      </c>
      <c r="B207" s="12" t="s">
        <v>253</v>
      </c>
      <c r="C207" s="12" t="s">
        <v>196</v>
      </c>
      <c r="D207" s="10"/>
      <c r="E207" s="10" t="s">
        <v>259</v>
      </c>
      <c r="F207" s="10">
        <v>3</v>
      </c>
      <c r="G207" s="10">
        <v>1</v>
      </c>
      <c r="H207" s="10">
        <v>1</v>
      </c>
      <c r="I207" s="10">
        <v>0</v>
      </c>
      <c r="J207" s="10">
        <v>4</v>
      </c>
      <c r="K207" s="10">
        <v>3</v>
      </c>
      <c r="L207" s="10">
        <v>0</v>
      </c>
      <c r="M207" s="79">
        <v>595</v>
      </c>
      <c r="N207" s="15">
        <v>1.76715</v>
      </c>
    </row>
    <row r="208" spans="1:14" x14ac:dyDescent="0.25">
      <c r="A208" s="12" t="s">
        <v>252</v>
      </c>
      <c r="B208" s="12" t="s">
        <v>253</v>
      </c>
      <c r="C208" s="12" t="s">
        <v>196</v>
      </c>
      <c r="D208" s="10" t="s">
        <v>34</v>
      </c>
      <c r="E208" s="10" t="s">
        <v>260</v>
      </c>
      <c r="F208" s="10">
        <v>0</v>
      </c>
      <c r="G208" s="10">
        <v>0</v>
      </c>
      <c r="H208" s="10">
        <v>0</v>
      </c>
      <c r="I208" s="10">
        <v>1</v>
      </c>
      <c r="J208" s="10">
        <v>0</v>
      </c>
      <c r="K208" s="10">
        <v>0</v>
      </c>
      <c r="L208" s="10">
        <v>0</v>
      </c>
      <c r="M208" s="79">
        <v>274</v>
      </c>
      <c r="N208" s="15">
        <v>0.81377999999999995</v>
      </c>
    </row>
    <row r="209" spans="1:14" x14ac:dyDescent="0.25">
      <c r="A209" s="12" t="s">
        <v>252</v>
      </c>
      <c r="B209" s="12" t="s">
        <v>253</v>
      </c>
      <c r="C209" s="12" t="s">
        <v>196</v>
      </c>
      <c r="D209" s="10"/>
      <c r="E209" s="10" t="s">
        <v>261</v>
      </c>
      <c r="F209" s="10">
        <v>3</v>
      </c>
      <c r="G209" s="10">
        <v>1</v>
      </c>
      <c r="H209" s="10">
        <v>1</v>
      </c>
      <c r="I209" s="10">
        <v>3</v>
      </c>
      <c r="J209" s="10">
        <v>2</v>
      </c>
      <c r="K209" s="10">
        <v>4</v>
      </c>
      <c r="L209" s="10">
        <v>1</v>
      </c>
      <c r="M209" s="79">
        <v>558</v>
      </c>
      <c r="N209" s="15">
        <v>1.65726</v>
      </c>
    </row>
    <row r="210" spans="1:14" x14ac:dyDescent="0.25">
      <c r="A210" s="12" t="s">
        <v>252</v>
      </c>
      <c r="B210" s="12" t="s">
        <v>253</v>
      </c>
      <c r="C210" s="12" t="s">
        <v>196</v>
      </c>
      <c r="D210" s="10"/>
      <c r="E210" s="10" t="s">
        <v>262</v>
      </c>
      <c r="F210" s="10">
        <v>0</v>
      </c>
      <c r="G210" s="10">
        <v>0</v>
      </c>
      <c r="H210" s="10">
        <v>0</v>
      </c>
      <c r="I210" s="10">
        <v>0</v>
      </c>
      <c r="J210" s="10">
        <v>3</v>
      </c>
      <c r="K210" s="10">
        <v>7</v>
      </c>
      <c r="L210" s="10">
        <v>1</v>
      </c>
      <c r="M210" s="79">
        <v>457</v>
      </c>
      <c r="N210" s="15">
        <v>1.3572900000000001</v>
      </c>
    </row>
    <row r="211" spans="1:14" x14ac:dyDescent="0.25">
      <c r="A211" s="12" t="s">
        <v>252</v>
      </c>
      <c r="B211" s="12" t="s">
        <v>253</v>
      </c>
      <c r="C211" s="12" t="s">
        <v>196</v>
      </c>
      <c r="D211" s="10" t="s">
        <v>34</v>
      </c>
      <c r="E211" s="10" t="s">
        <v>263</v>
      </c>
      <c r="F211" s="10">
        <v>2</v>
      </c>
      <c r="G211" s="10">
        <v>0</v>
      </c>
      <c r="H211" s="10">
        <v>1</v>
      </c>
      <c r="I211" s="10">
        <v>0</v>
      </c>
      <c r="J211" s="10">
        <v>4</v>
      </c>
      <c r="K211" s="10">
        <v>0</v>
      </c>
      <c r="L211" s="10">
        <v>0</v>
      </c>
      <c r="M211" s="79">
        <v>452</v>
      </c>
      <c r="N211" s="15">
        <v>1.3424400000000001</v>
      </c>
    </row>
    <row r="212" spans="1:14" x14ac:dyDescent="0.25">
      <c r="A212" s="12" t="s">
        <v>252</v>
      </c>
      <c r="B212" s="12" t="s">
        <v>253</v>
      </c>
      <c r="C212" s="12" t="s">
        <v>196</v>
      </c>
      <c r="D212" s="10" t="s">
        <v>34</v>
      </c>
      <c r="E212" s="10" t="s">
        <v>264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1</v>
      </c>
      <c r="M212" s="79">
        <v>79</v>
      </c>
      <c r="N212" s="15">
        <v>0.23463000000000003</v>
      </c>
    </row>
    <row r="213" spans="1:14" x14ac:dyDescent="0.25">
      <c r="A213" s="12" t="s">
        <v>252</v>
      </c>
      <c r="B213" s="12" t="s">
        <v>253</v>
      </c>
      <c r="C213" s="12" t="s">
        <v>196</v>
      </c>
      <c r="D213" s="10" t="s">
        <v>34</v>
      </c>
      <c r="E213" s="10" t="s">
        <v>265</v>
      </c>
      <c r="F213" s="10">
        <v>0</v>
      </c>
      <c r="G213" s="10">
        <v>0</v>
      </c>
      <c r="H213" s="10">
        <v>0</v>
      </c>
      <c r="I213" s="10">
        <v>0</v>
      </c>
      <c r="J213" s="10">
        <v>1</v>
      </c>
      <c r="K213" s="10">
        <v>0</v>
      </c>
      <c r="L213" s="10">
        <v>0</v>
      </c>
      <c r="M213" s="79">
        <v>367</v>
      </c>
      <c r="N213" s="15">
        <v>1.08999</v>
      </c>
    </row>
    <row r="214" spans="1:14" x14ac:dyDescent="0.25">
      <c r="A214" s="12" t="s">
        <v>252</v>
      </c>
      <c r="B214" s="12" t="s">
        <v>253</v>
      </c>
      <c r="C214" s="12" t="s">
        <v>196</v>
      </c>
      <c r="D214" s="10"/>
      <c r="E214" s="10" t="s">
        <v>266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79">
        <v>137</v>
      </c>
      <c r="N214" s="15">
        <v>0.40688999999999997</v>
      </c>
    </row>
    <row r="215" spans="1:14" x14ac:dyDescent="0.25">
      <c r="A215" s="12" t="s">
        <v>252</v>
      </c>
      <c r="B215" s="12" t="s">
        <v>253</v>
      </c>
      <c r="C215" s="12" t="s">
        <v>196</v>
      </c>
      <c r="D215" s="10" t="s">
        <v>34</v>
      </c>
      <c r="E215" s="10" t="s">
        <v>267</v>
      </c>
      <c r="F215" s="10">
        <v>0</v>
      </c>
      <c r="G215" s="10">
        <v>0</v>
      </c>
      <c r="H215" s="10">
        <v>1</v>
      </c>
      <c r="I215" s="10">
        <v>0</v>
      </c>
      <c r="J215" s="10">
        <v>0</v>
      </c>
      <c r="K215" s="10">
        <v>0</v>
      </c>
      <c r="L215" s="10">
        <v>0</v>
      </c>
      <c r="M215" s="79">
        <v>83</v>
      </c>
      <c r="N215" s="15">
        <v>0.24651000000000001</v>
      </c>
    </row>
    <row r="216" spans="1:14" x14ac:dyDescent="0.25">
      <c r="A216" s="12" t="s">
        <v>252</v>
      </c>
      <c r="B216" s="12" t="s">
        <v>253</v>
      </c>
      <c r="C216" s="12" t="s">
        <v>196</v>
      </c>
      <c r="D216" s="10" t="s">
        <v>34</v>
      </c>
      <c r="E216" s="10" t="s">
        <v>268</v>
      </c>
      <c r="F216" s="10">
        <v>0</v>
      </c>
      <c r="G216" s="10">
        <v>0</v>
      </c>
      <c r="H216" s="10">
        <v>0</v>
      </c>
      <c r="I216" s="10">
        <v>0</v>
      </c>
      <c r="J216" s="10">
        <v>1</v>
      </c>
      <c r="K216" s="10">
        <v>0</v>
      </c>
      <c r="L216" s="10">
        <v>0</v>
      </c>
      <c r="M216" s="79">
        <v>77</v>
      </c>
      <c r="N216" s="15">
        <v>0.22869000000000003</v>
      </c>
    </row>
    <row r="217" spans="1:14" x14ac:dyDescent="0.25">
      <c r="A217" s="12" t="s">
        <v>252</v>
      </c>
      <c r="B217" s="12" t="s">
        <v>253</v>
      </c>
      <c r="C217" s="12" t="s">
        <v>196</v>
      </c>
      <c r="D217" s="10"/>
      <c r="E217" s="10" t="s">
        <v>269</v>
      </c>
      <c r="F217" s="10">
        <v>1</v>
      </c>
      <c r="G217" s="10">
        <v>1</v>
      </c>
      <c r="H217" s="10">
        <v>0</v>
      </c>
      <c r="I217" s="10">
        <v>2</v>
      </c>
      <c r="J217" s="10">
        <v>4</v>
      </c>
      <c r="K217" s="10">
        <v>0</v>
      </c>
      <c r="L217" s="10">
        <v>1</v>
      </c>
      <c r="M217" s="79">
        <v>430</v>
      </c>
      <c r="N217" s="15">
        <v>1.2771000000000001</v>
      </c>
    </row>
    <row r="218" spans="1:14" x14ac:dyDescent="0.25">
      <c r="A218" s="12" t="s">
        <v>252</v>
      </c>
      <c r="B218" s="12" t="s">
        <v>253</v>
      </c>
      <c r="C218" s="12" t="s">
        <v>196</v>
      </c>
      <c r="D218" s="10" t="s">
        <v>34</v>
      </c>
      <c r="E218" s="10" t="s">
        <v>270</v>
      </c>
      <c r="F218" s="10">
        <v>0</v>
      </c>
      <c r="G218" s="10">
        <v>0</v>
      </c>
      <c r="H218" s="10">
        <v>0</v>
      </c>
      <c r="I218" s="10">
        <v>0</v>
      </c>
      <c r="J218" s="10">
        <v>1</v>
      </c>
      <c r="K218" s="10">
        <v>1</v>
      </c>
      <c r="L218" s="10">
        <v>3</v>
      </c>
      <c r="M218" s="79">
        <v>205</v>
      </c>
      <c r="N218" s="15">
        <v>0.60885</v>
      </c>
    </row>
    <row r="219" spans="1:14" x14ac:dyDescent="0.25">
      <c r="A219" s="16" t="s">
        <v>287</v>
      </c>
      <c r="B219" s="34"/>
      <c r="C219" s="34"/>
      <c r="D219" s="18"/>
      <c r="E219" s="17"/>
      <c r="F219" s="19">
        <f>SUM(F220:F234)</f>
        <v>5</v>
      </c>
      <c r="G219" s="19">
        <f t="shared" ref="G219:M219" si="18">SUM(G220:G234)</f>
        <v>6</v>
      </c>
      <c r="H219" s="19">
        <f t="shared" si="18"/>
        <v>4</v>
      </c>
      <c r="I219" s="19">
        <f t="shared" si="18"/>
        <v>5</v>
      </c>
      <c r="J219" s="19">
        <f t="shared" si="18"/>
        <v>7</v>
      </c>
      <c r="K219" s="19">
        <f t="shared" si="18"/>
        <v>4</v>
      </c>
      <c r="L219" s="19">
        <f t="shared" si="18"/>
        <v>0</v>
      </c>
      <c r="M219" s="78">
        <f t="shared" si="18"/>
        <v>3608</v>
      </c>
      <c r="N219" s="35">
        <f>((M219+(M219*10%))*1.08%)*25%</f>
        <v>10.715760000000001</v>
      </c>
    </row>
    <row r="220" spans="1:14" x14ac:dyDescent="0.25">
      <c r="A220" s="12" t="s">
        <v>252</v>
      </c>
      <c r="B220" s="12" t="s">
        <v>271</v>
      </c>
      <c r="C220" s="12" t="s">
        <v>97</v>
      </c>
      <c r="D220" s="10" t="s">
        <v>34</v>
      </c>
      <c r="E220" s="10" t="s">
        <v>272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79">
        <v>140</v>
      </c>
      <c r="N220" s="15">
        <v>0.4158</v>
      </c>
    </row>
    <row r="221" spans="1:14" x14ac:dyDescent="0.25">
      <c r="A221" s="12" t="s">
        <v>252</v>
      </c>
      <c r="B221" s="12" t="s">
        <v>271</v>
      </c>
      <c r="C221" s="12" t="s">
        <v>97</v>
      </c>
      <c r="D221" s="10" t="s">
        <v>34</v>
      </c>
      <c r="E221" s="10" t="s">
        <v>273</v>
      </c>
      <c r="F221" s="10">
        <v>0</v>
      </c>
      <c r="G221" s="10">
        <v>1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79">
        <v>142</v>
      </c>
      <c r="N221" s="15">
        <v>0.42174</v>
      </c>
    </row>
    <row r="222" spans="1:14" x14ac:dyDescent="0.25">
      <c r="A222" s="12" t="s">
        <v>252</v>
      </c>
      <c r="B222" s="12" t="s">
        <v>271</v>
      </c>
      <c r="C222" s="12" t="s">
        <v>97</v>
      </c>
      <c r="D222" s="10" t="s">
        <v>34</v>
      </c>
      <c r="E222" s="10" t="s">
        <v>274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79">
        <v>174</v>
      </c>
      <c r="N222" s="15">
        <v>0.51678000000000002</v>
      </c>
    </row>
    <row r="223" spans="1:14" x14ac:dyDescent="0.25">
      <c r="A223" s="12" t="s">
        <v>252</v>
      </c>
      <c r="B223" s="12" t="s">
        <v>271</v>
      </c>
      <c r="C223" s="12" t="s">
        <v>97</v>
      </c>
      <c r="D223" s="10" t="s">
        <v>34</v>
      </c>
      <c r="E223" s="10" t="s">
        <v>275</v>
      </c>
      <c r="F223" s="10">
        <v>1</v>
      </c>
      <c r="G223" s="10">
        <v>0</v>
      </c>
      <c r="H223" s="10">
        <v>0</v>
      </c>
      <c r="I223" s="10">
        <v>0</v>
      </c>
      <c r="J223" s="10">
        <v>1</v>
      </c>
      <c r="K223" s="10">
        <v>1</v>
      </c>
      <c r="L223" s="10">
        <v>0</v>
      </c>
      <c r="M223" s="79">
        <v>337</v>
      </c>
      <c r="N223" s="15">
        <v>1.0008900000000001</v>
      </c>
    </row>
    <row r="224" spans="1:14" x14ac:dyDescent="0.25">
      <c r="A224" s="12" t="s">
        <v>252</v>
      </c>
      <c r="B224" s="12" t="s">
        <v>271</v>
      </c>
      <c r="C224" s="12" t="s">
        <v>97</v>
      </c>
      <c r="D224" s="10" t="s">
        <v>34</v>
      </c>
      <c r="E224" s="10" t="s">
        <v>276</v>
      </c>
      <c r="F224" s="10">
        <v>0</v>
      </c>
      <c r="G224" s="10">
        <v>0</v>
      </c>
      <c r="H224" s="10">
        <v>0</v>
      </c>
      <c r="I224" s="10">
        <v>0</v>
      </c>
      <c r="J224" s="10">
        <v>1</v>
      </c>
      <c r="K224" s="10">
        <v>0</v>
      </c>
      <c r="L224" s="10">
        <v>0</v>
      </c>
      <c r="M224" s="79">
        <v>273</v>
      </c>
      <c r="N224" s="15">
        <v>0.81081000000000003</v>
      </c>
    </row>
    <row r="225" spans="1:14" x14ac:dyDescent="0.25">
      <c r="A225" s="12" t="s">
        <v>252</v>
      </c>
      <c r="B225" s="12" t="s">
        <v>271</v>
      </c>
      <c r="C225" s="12" t="s">
        <v>97</v>
      </c>
      <c r="D225" s="10" t="s">
        <v>34</v>
      </c>
      <c r="E225" s="10" t="s">
        <v>277</v>
      </c>
      <c r="F225" s="10">
        <v>1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79">
        <v>191</v>
      </c>
      <c r="N225" s="15">
        <v>0.56727000000000005</v>
      </c>
    </row>
    <row r="226" spans="1:14" x14ac:dyDescent="0.25">
      <c r="A226" s="12" t="s">
        <v>252</v>
      </c>
      <c r="B226" s="12" t="s">
        <v>271</v>
      </c>
      <c r="C226" s="12" t="s">
        <v>97</v>
      </c>
      <c r="D226" s="10" t="s">
        <v>34</v>
      </c>
      <c r="E226" s="10" t="s">
        <v>278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79">
        <v>198</v>
      </c>
      <c r="N226" s="15">
        <v>0.58806000000000003</v>
      </c>
    </row>
    <row r="227" spans="1:14" x14ac:dyDescent="0.25">
      <c r="A227" s="12" t="s">
        <v>252</v>
      </c>
      <c r="B227" s="12" t="s">
        <v>271</v>
      </c>
      <c r="C227" s="12" t="s">
        <v>97</v>
      </c>
      <c r="D227" s="10" t="s">
        <v>34</v>
      </c>
      <c r="E227" s="10" t="s">
        <v>279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79">
        <v>112</v>
      </c>
      <c r="N227" s="15">
        <v>0.33264000000000005</v>
      </c>
    </row>
    <row r="228" spans="1:14" x14ac:dyDescent="0.25">
      <c r="A228" s="12" t="s">
        <v>252</v>
      </c>
      <c r="B228" s="12" t="s">
        <v>271</v>
      </c>
      <c r="C228" s="12" t="s">
        <v>97</v>
      </c>
      <c r="D228" s="10" t="s">
        <v>34</v>
      </c>
      <c r="E228" s="10" t="s">
        <v>280</v>
      </c>
      <c r="F228" s="10">
        <v>1</v>
      </c>
      <c r="G228" s="10">
        <v>1</v>
      </c>
      <c r="H228" s="10">
        <v>1</v>
      </c>
      <c r="I228" s="10">
        <v>1</v>
      </c>
      <c r="J228" s="10">
        <v>3</v>
      </c>
      <c r="K228" s="10">
        <v>1</v>
      </c>
      <c r="L228" s="10">
        <v>0</v>
      </c>
      <c r="M228" s="79">
        <v>310</v>
      </c>
      <c r="N228" s="15">
        <v>0.92070000000000007</v>
      </c>
    </row>
    <row r="229" spans="1:14" x14ac:dyDescent="0.25">
      <c r="A229" s="12" t="s">
        <v>252</v>
      </c>
      <c r="B229" s="12" t="s">
        <v>271</v>
      </c>
      <c r="C229" s="12" t="s">
        <v>97</v>
      </c>
      <c r="D229" s="10" t="s">
        <v>34</v>
      </c>
      <c r="E229" s="10" t="s">
        <v>281</v>
      </c>
      <c r="F229" s="10">
        <v>0</v>
      </c>
      <c r="G229" s="10">
        <v>0</v>
      </c>
      <c r="H229" s="10">
        <v>1</v>
      </c>
      <c r="I229" s="10">
        <v>1</v>
      </c>
      <c r="J229" s="10">
        <v>0</v>
      </c>
      <c r="K229" s="10">
        <v>0</v>
      </c>
      <c r="L229" s="10">
        <v>0</v>
      </c>
      <c r="M229" s="79">
        <v>110</v>
      </c>
      <c r="N229" s="15">
        <v>0.32669999999999999</v>
      </c>
    </row>
    <row r="230" spans="1:14" x14ac:dyDescent="0.25">
      <c r="A230" s="12" t="s">
        <v>252</v>
      </c>
      <c r="B230" s="12" t="s">
        <v>271</v>
      </c>
      <c r="C230" s="12" t="s">
        <v>196</v>
      </c>
      <c r="D230" s="10" t="s">
        <v>34</v>
      </c>
      <c r="E230" s="10" t="s">
        <v>282</v>
      </c>
      <c r="F230" s="10">
        <v>2</v>
      </c>
      <c r="G230" s="10">
        <v>1</v>
      </c>
      <c r="H230" s="10">
        <v>0</v>
      </c>
      <c r="I230" s="10">
        <v>3</v>
      </c>
      <c r="J230" s="10">
        <v>0</v>
      </c>
      <c r="K230" s="10">
        <v>0</v>
      </c>
      <c r="L230" s="10">
        <v>0</v>
      </c>
      <c r="M230" s="79">
        <v>306</v>
      </c>
      <c r="N230" s="15">
        <v>0.90882000000000007</v>
      </c>
    </row>
    <row r="231" spans="1:14" x14ac:dyDescent="0.25">
      <c r="A231" s="12" t="s">
        <v>252</v>
      </c>
      <c r="B231" s="12" t="s">
        <v>271</v>
      </c>
      <c r="C231" s="12" t="s">
        <v>97</v>
      </c>
      <c r="D231" s="10" t="s">
        <v>34</v>
      </c>
      <c r="E231" s="10" t="s">
        <v>283</v>
      </c>
      <c r="F231" s="10">
        <v>0</v>
      </c>
      <c r="G231" s="10">
        <v>1</v>
      </c>
      <c r="H231" s="10">
        <v>0</v>
      </c>
      <c r="I231" s="10">
        <v>0</v>
      </c>
      <c r="J231" s="10">
        <v>1</v>
      </c>
      <c r="K231" s="10">
        <v>1</v>
      </c>
      <c r="L231" s="10">
        <v>0</v>
      </c>
      <c r="M231" s="79">
        <v>273</v>
      </c>
      <c r="N231" s="15">
        <v>0.81081000000000003</v>
      </c>
    </row>
    <row r="232" spans="1:14" x14ac:dyDescent="0.25">
      <c r="A232" s="12" t="s">
        <v>252</v>
      </c>
      <c r="B232" s="12" t="s">
        <v>271</v>
      </c>
      <c r="C232" s="12" t="s">
        <v>97</v>
      </c>
      <c r="D232" s="10" t="s">
        <v>34</v>
      </c>
      <c r="E232" s="10" t="s">
        <v>284</v>
      </c>
      <c r="F232" s="10">
        <v>0</v>
      </c>
      <c r="G232" s="10">
        <v>0</v>
      </c>
      <c r="H232" s="10">
        <v>2</v>
      </c>
      <c r="I232" s="10">
        <v>0</v>
      </c>
      <c r="J232" s="10">
        <v>0</v>
      </c>
      <c r="K232" s="10">
        <v>0</v>
      </c>
      <c r="L232" s="10">
        <v>0</v>
      </c>
      <c r="M232" s="79">
        <v>187</v>
      </c>
      <c r="N232" s="15">
        <v>0.55539000000000005</v>
      </c>
    </row>
    <row r="233" spans="1:14" x14ac:dyDescent="0.25">
      <c r="A233" s="12" t="s">
        <v>252</v>
      </c>
      <c r="B233" s="12" t="s">
        <v>271</v>
      </c>
      <c r="C233" s="12" t="s">
        <v>97</v>
      </c>
      <c r="D233" s="10" t="s">
        <v>34</v>
      </c>
      <c r="E233" s="10" t="s">
        <v>271</v>
      </c>
      <c r="F233" s="10">
        <v>0</v>
      </c>
      <c r="G233" s="10">
        <v>2</v>
      </c>
      <c r="H233" s="10">
        <v>0</v>
      </c>
      <c r="I233" s="10">
        <v>0</v>
      </c>
      <c r="J233" s="10">
        <v>1</v>
      </c>
      <c r="K233" s="10">
        <v>1</v>
      </c>
      <c r="L233" s="10">
        <v>0</v>
      </c>
      <c r="M233" s="79">
        <v>742</v>
      </c>
      <c r="N233" s="15">
        <v>2.2037400000000003</v>
      </c>
    </row>
    <row r="234" spans="1:14" x14ac:dyDescent="0.25">
      <c r="A234" s="12" t="s">
        <v>252</v>
      </c>
      <c r="B234" s="12" t="s">
        <v>271</v>
      </c>
      <c r="C234" s="12" t="s">
        <v>97</v>
      </c>
      <c r="D234" s="10" t="s">
        <v>34</v>
      </c>
      <c r="E234" s="10" t="s">
        <v>285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79">
        <v>113</v>
      </c>
      <c r="N234" s="15">
        <v>0.33561000000000002</v>
      </c>
    </row>
    <row r="235" spans="1:14" x14ac:dyDescent="0.25">
      <c r="A235" s="16" t="s">
        <v>566</v>
      </c>
      <c r="B235" s="34"/>
      <c r="C235" s="34"/>
      <c r="D235" s="18"/>
      <c r="E235" s="17"/>
      <c r="F235" s="20">
        <f>SUM(F236,F247,F257,)</f>
        <v>47</v>
      </c>
      <c r="G235" s="20">
        <f t="shared" ref="G235:M235" si="19">SUM(G236,G247,G257,)</f>
        <v>41</v>
      </c>
      <c r="H235" s="20">
        <f t="shared" si="19"/>
        <v>57</v>
      </c>
      <c r="I235" s="20">
        <f t="shared" si="19"/>
        <v>54</v>
      </c>
      <c r="J235" s="20">
        <f t="shared" si="19"/>
        <v>64</v>
      </c>
      <c r="K235" s="20">
        <f t="shared" si="19"/>
        <v>69</v>
      </c>
      <c r="L235" s="20">
        <f t="shared" si="19"/>
        <v>36</v>
      </c>
      <c r="M235" s="77">
        <f t="shared" si="19"/>
        <v>16408</v>
      </c>
      <c r="N235" s="30">
        <f>((M235+(M235*10%))*1.08%)*25%</f>
        <v>48.731760000000001</v>
      </c>
    </row>
    <row r="236" spans="1:14" x14ac:dyDescent="0.25">
      <c r="A236" s="16" t="s">
        <v>318</v>
      </c>
      <c r="B236" s="34"/>
      <c r="C236" s="34"/>
      <c r="D236" s="18"/>
      <c r="E236" s="17"/>
      <c r="F236" s="19">
        <f>SUM(F237:F246)</f>
        <v>31</v>
      </c>
      <c r="G236" s="19">
        <f t="shared" ref="G236:M236" si="20">SUM(G237:G246)</f>
        <v>28</v>
      </c>
      <c r="H236" s="19">
        <f t="shared" si="20"/>
        <v>26</v>
      </c>
      <c r="I236" s="19">
        <f t="shared" si="20"/>
        <v>31</v>
      </c>
      <c r="J236" s="19">
        <f t="shared" si="20"/>
        <v>41</v>
      </c>
      <c r="K236" s="19">
        <f t="shared" si="20"/>
        <v>46</v>
      </c>
      <c r="L236" s="19">
        <f t="shared" si="20"/>
        <v>25</v>
      </c>
      <c r="M236" s="78">
        <f t="shared" si="20"/>
        <v>8670</v>
      </c>
      <c r="N236" s="35">
        <f>((M236+(M236*10%))*1.08%)*25%</f>
        <v>25.7499</v>
      </c>
    </row>
    <row r="237" spans="1:14" x14ac:dyDescent="0.25">
      <c r="A237" s="12" t="s">
        <v>288</v>
      </c>
      <c r="B237" s="12" t="s">
        <v>289</v>
      </c>
      <c r="C237" s="12" t="s">
        <v>290</v>
      </c>
      <c r="D237" s="10" t="s">
        <v>34</v>
      </c>
      <c r="E237" s="10" t="s">
        <v>291</v>
      </c>
      <c r="F237" s="10">
        <v>0</v>
      </c>
      <c r="G237" s="10">
        <v>0</v>
      </c>
      <c r="H237" s="10">
        <v>0</v>
      </c>
      <c r="I237" s="10">
        <v>1</v>
      </c>
      <c r="J237" s="10">
        <v>0</v>
      </c>
      <c r="K237" s="10">
        <v>0</v>
      </c>
      <c r="L237" s="10">
        <v>1</v>
      </c>
      <c r="M237" s="79">
        <v>450</v>
      </c>
      <c r="N237" s="15">
        <v>1.3365</v>
      </c>
    </row>
    <row r="238" spans="1:14" x14ac:dyDescent="0.25">
      <c r="A238" s="12" t="s">
        <v>288</v>
      </c>
      <c r="B238" s="12" t="s">
        <v>289</v>
      </c>
      <c r="C238" s="12" t="s">
        <v>290</v>
      </c>
      <c r="D238" s="10" t="s">
        <v>34</v>
      </c>
      <c r="E238" s="10" t="s">
        <v>292</v>
      </c>
      <c r="F238" s="10">
        <v>0</v>
      </c>
      <c r="G238" s="10">
        <v>0</v>
      </c>
      <c r="H238" s="10">
        <v>0</v>
      </c>
      <c r="I238" s="10">
        <v>1</v>
      </c>
      <c r="J238" s="10">
        <v>0</v>
      </c>
      <c r="K238" s="10">
        <v>2</v>
      </c>
      <c r="L238" s="10">
        <v>1</v>
      </c>
      <c r="M238" s="79">
        <v>209</v>
      </c>
      <c r="N238" s="15">
        <v>0.62073</v>
      </c>
    </row>
    <row r="239" spans="1:14" x14ac:dyDescent="0.25">
      <c r="A239" s="12" t="s">
        <v>288</v>
      </c>
      <c r="B239" s="12" t="s">
        <v>289</v>
      </c>
      <c r="C239" s="12" t="s">
        <v>290</v>
      </c>
      <c r="D239" s="10" t="s">
        <v>34</v>
      </c>
      <c r="E239" s="10" t="s">
        <v>293</v>
      </c>
      <c r="F239" s="10">
        <v>1</v>
      </c>
      <c r="G239" s="10">
        <v>0</v>
      </c>
      <c r="H239" s="10">
        <v>2</v>
      </c>
      <c r="I239" s="10">
        <v>1</v>
      </c>
      <c r="J239" s="10">
        <v>0</v>
      </c>
      <c r="K239" s="10">
        <v>3</v>
      </c>
      <c r="L239" s="10">
        <v>0</v>
      </c>
      <c r="M239" s="79">
        <v>997</v>
      </c>
      <c r="N239" s="15">
        <v>2.9610900000000004</v>
      </c>
    </row>
    <row r="240" spans="1:14" x14ac:dyDescent="0.25">
      <c r="A240" s="12" t="s">
        <v>288</v>
      </c>
      <c r="B240" s="12" t="s">
        <v>289</v>
      </c>
      <c r="C240" s="12" t="s">
        <v>290</v>
      </c>
      <c r="D240" s="10" t="s">
        <v>34</v>
      </c>
      <c r="E240" s="10" t="s">
        <v>294</v>
      </c>
      <c r="F240" s="10">
        <v>0</v>
      </c>
      <c r="G240" s="10">
        <v>0</v>
      </c>
      <c r="H240" s="10">
        <v>2</v>
      </c>
      <c r="I240" s="10">
        <v>0</v>
      </c>
      <c r="J240" s="10">
        <v>0</v>
      </c>
      <c r="K240" s="10">
        <v>1</v>
      </c>
      <c r="L240" s="10">
        <v>0</v>
      </c>
      <c r="M240" s="79">
        <v>478</v>
      </c>
      <c r="N240" s="15">
        <v>1.4196599999999999</v>
      </c>
    </row>
    <row r="241" spans="1:14" x14ac:dyDescent="0.25">
      <c r="A241" s="12" t="s">
        <v>288</v>
      </c>
      <c r="B241" s="12" t="s">
        <v>289</v>
      </c>
      <c r="C241" s="12" t="s">
        <v>290</v>
      </c>
      <c r="D241" s="10" t="s">
        <v>34</v>
      </c>
      <c r="E241" s="10" t="s">
        <v>289</v>
      </c>
      <c r="F241" s="10">
        <v>21</v>
      </c>
      <c r="G241" s="10">
        <v>23</v>
      </c>
      <c r="H241" s="10">
        <v>19</v>
      </c>
      <c r="I241" s="10">
        <v>26</v>
      </c>
      <c r="J241" s="10">
        <v>30</v>
      </c>
      <c r="K241" s="10">
        <v>34</v>
      </c>
      <c r="L241" s="10">
        <v>15</v>
      </c>
      <c r="M241" s="79">
        <v>4073</v>
      </c>
      <c r="N241" s="15">
        <v>12.096810000000001</v>
      </c>
    </row>
    <row r="242" spans="1:14" x14ac:dyDescent="0.25">
      <c r="A242" s="12" t="s">
        <v>288</v>
      </c>
      <c r="B242" s="12" t="s">
        <v>289</v>
      </c>
      <c r="C242" s="12" t="s">
        <v>290</v>
      </c>
      <c r="D242" s="10" t="s">
        <v>34</v>
      </c>
      <c r="E242" s="10" t="s">
        <v>295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1</v>
      </c>
      <c r="L242" s="10">
        <v>0</v>
      </c>
      <c r="M242" s="79">
        <v>556</v>
      </c>
      <c r="N242" s="15">
        <v>1.6513200000000001</v>
      </c>
    </row>
    <row r="243" spans="1:14" x14ac:dyDescent="0.25">
      <c r="A243" s="12" t="s">
        <v>288</v>
      </c>
      <c r="B243" s="12" t="s">
        <v>289</v>
      </c>
      <c r="C243" s="12" t="s">
        <v>290</v>
      </c>
      <c r="D243" s="10" t="s">
        <v>34</v>
      </c>
      <c r="E243" s="10" t="s">
        <v>296</v>
      </c>
      <c r="F243" s="10">
        <v>0</v>
      </c>
      <c r="G243" s="10">
        <v>0</v>
      </c>
      <c r="H243" s="10">
        <v>0</v>
      </c>
      <c r="I243" s="10">
        <v>0</v>
      </c>
      <c r="J243" s="10">
        <v>1</v>
      </c>
      <c r="K243" s="10">
        <v>1</v>
      </c>
      <c r="L243" s="10">
        <v>0</v>
      </c>
      <c r="M243" s="79">
        <v>706</v>
      </c>
      <c r="N243" s="15">
        <v>2.0968200000000001</v>
      </c>
    </row>
    <row r="244" spans="1:14" x14ac:dyDescent="0.25">
      <c r="A244" s="12" t="s">
        <v>288</v>
      </c>
      <c r="B244" s="12" t="s">
        <v>289</v>
      </c>
      <c r="C244" s="12" t="s">
        <v>290</v>
      </c>
      <c r="D244" s="10" t="s">
        <v>34</v>
      </c>
      <c r="E244" s="10" t="s">
        <v>297</v>
      </c>
      <c r="F244" s="10">
        <v>1</v>
      </c>
      <c r="G244" s="10">
        <v>2</v>
      </c>
      <c r="H244" s="10">
        <v>2</v>
      </c>
      <c r="I244" s="10">
        <v>0</v>
      </c>
      <c r="J244" s="10">
        <v>4</v>
      </c>
      <c r="K244" s="10">
        <v>0</v>
      </c>
      <c r="L244" s="10">
        <v>4</v>
      </c>
      <c r="M244" s="79">
        <v>524</v>
      </c>
      <c r="N244" s="15">
        <v>1.5562800000000001</v>
      </c>
    </row>
    <row r="245" spans="1:14" x14ac:dyDescent="0.25">
      <c r="A245" s="12" t="s">
        <v>288</v>
      </c>
      <c r="B245" s="12" t="s">
        <v>289</v>
      </c>
      <c r="C245" s="12" t="s">
        <v>290</v>
      </c>
      <c r="D245" s="10" t="s">
        <v>34</v>
      </c>
      <c r="E245" s="10" t="s">
        <v>298</v>
      </c>
      <c r="F245" s="10">
        <v>8</v>
      </c>
      <c r="G245" s="10">
        <v>2</v>
      </c>
      <c r="H245" s="10">
        <v>1</v>
      </c>
      <c r="I245" s="10">
        <v>0</v>
      </c>
      <c r="J245" s="10">
        <v>4</v>
      </c>
      <c r="K245" s="10">
        <v>3</v>
      </c>
      <c r="L245" s="10">
        <v>3</v>
      </c>
      <c r="M245" s="79">
        <v>365</v>
      </c>
      <c r="N245" s="15">
        <v>1.08405</v>
      </c>
    </row>
    <row r="246" spans="1:14" x14ac:dyDescent="0.25">
      <c r="A246" s="12" t="s">
        <v>288</v>
      </c>
      <c r="B246" s="12" t="s">
        <v>289</v>
      </c>
      <c r="C246" s="12" t="s">
        <v>290</v>
      </c>
      <c r="D246" s="10" t="s">
        <v>34</v>
      </c>
      <c r="E246" s="10" t="s">
        <v>299</v>
      </c>
      <c r="F246" s="10">
        <v>0</v>
      </c>
      <c r="G246" s="10">
        <v>1</v>
      </c>
      <c r="H246" s="10">
        <v>0</v>
      </c>
      <c r="I246" s="10">
        <v>2</v>
      </c>
      <c r="J246" s="10">
        <v>2</v>
      </c>
      <c r="K246" s="10">
        <v>1</v>
      </c>
      <c r="L246" s="10">
        <v>1</v>
      </c>
      <c r="M246" s="79">
        <v>312</v>
      </c>
      <c r="N246" s="15">
        <v>0.92664000000000002</v>
      </c>
    </row>
    <row r="247" spans="1:14" x14ac:dyDescent="0.25">
      <c r="A247" s="16" t="s">
        <v>319</v>
      </c>
      <c r="B247" s="34"/>
      <c r="C247" s="34"/>
      <c r="D247" s="18"/>
      <c r="E247" s="17"/>
      <c r="F247" s="19">
        <f>SUM(F248:F256)</f>
        <v>5</v>
      </c>
      <c r="G247" s="19">
        <f t="shared" ref="G247:M247" si="21">SUM(G248:G256)</f>
        <v>8</v>
      </c>
      <c r="H247" s="19">
        <f t="shared" si="21"/>
        <v>24</v>
      </c>
      <c r="I247" s="19">
        <f t="shared" si="21"/>
        <v>13</v>
      </c>
      <c r="J247" s="19">
        <f t="shared" si="21"/>
        <v>10</v>
      </c>
      <c r="K247" s="19">
        <f t="shared" si="21"/>
        <v>10</v>
      </c>
      <c r="L247" s="19">
        <f t="shared" si="21"/>
        <v>11</v>
      </c>
      <c r="M247" s="78">
        <f t="shared" si="21"/>
        <v>3579</v>
      </c>
      <c r="N247" s="35">
        <f>((M247+(M247*10%))*1.08%)*25%</f>
        <v>10.629630000000001</v>
      </c>
    </row>
    <row r="248" spans="1:14" x14ac:dyDescent="0.25">
      <c r="A248" s="12" t="s">
        <v>288</v>
      </c>
      <c r="B248" s="12" t="s">
        <v>300</v>
      </c>
      <c r="C248" s="12" t="s">
        <v>215</v>
      </c>
      <c r="D248" s="10" t="s">
        <v>34</v>
      </c>
      <c r="E248" s="10" t="s">
        <v>301</v>
      </c>
      <c r="F248" s="10">
        <v>0</v>
      </c>
      <c r="G248" s="10">
        <v>1</v>
      </c>
      <c r="H248" s="10">
        <v>2</v>
      </c>
      <c r="I248" s="10">
        <v>0</v>
      </c>
      <c r="J248" s="10">
        <v>0</v>
      </c>
      <c r="K248" s="10">
        <v>1</v>
      </c>
      <c r="L248" s="10">
        <v>0</v>
      </c>
      <c r="M248" s="79">
        <v>258</v>
      </c>
      <c r="N248" s="15">
        <v>0.76626000000000005</v>
      </c>
    </row>
    <row r="249" spans="1:14" x14ac:dyDescent="0.25">
      <c r="A249" s="12" t="s">
        <v>288</v>
      </c>
      <c r="B249" s="12" t="s">
        <v>300</v>
      </c>
      <c r="C249" s="12" t="s">
        <v>215</v>
      </c>
      <c r="D249" s="10" t="s">
        <v>34</v>
      </c>
      <c r="E249" s="10" t="s">
        <v>302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79">
        <v>155</v>
      </c>
      <c r="N249" s="15">
        <v>0.46035000000000004</v>
      </c>
    </row>
    <row r="250" spans="1:14" x14ac:dyDescent="0.25">
      <c r="A250" s="12" t="s">
        <v>288</v>
      </c>
      <c r="B250" s="12" t="s">
        <v>300</v>
      </c>
      <c r="C250" s="12" t="s">
        <v>215</v>
      </c>
      <c r="D250" s="10" t="s">
        <v>34</v>
      </c>
      <c r="E250" s="10" t="s">
        <v>303</v>
      </c>
      <c r="F250" s="10">
        <v>0</v>
      </c>
      <c r="G250" s="10">
        <v>0</v>
      </c>
      <c r="H250" s="10">
        <v>0</v>
      </c>
      <c r="I250" s="10">
        <v>2</v>
      </c>
      <c r="J250" s="10">
        <v>0</v>
      </c>
      <c r="K250" s="10">
        <v>1</v>
      </c>
      <c r="L250" s="10">
        <v>1</v>
      </c>
      <c r="M250" s="79">
        <v>230</v>
      </c>
      <c r="N250" s="15">
        <v>0.68310000000000004</v>
      </c>
    </row>
    <row r="251" spans="1:14" x14ac:dyDescent="0.25">
      <c r="A251" s="12" t="s">
        <v>288</v>
      </c>
      <c r="B251" s="12" t="s">
        <v>300</v>
      </c>
      <c r="C251" s="12" t="s">
        <v>97</v>
      </c>
      <c r="D251" s="10" t="s">
        <v>34</v>
      </c>
      <c r="E251" s="10" t="s">
        <v>304</v>
      </c>
      <c r="F251" s="10">
        <v>1</v>
      </c>
      <c r="G251" s="10">
        <v>0</v>
      </c>
      <c r="H251" s="10">
        <v>3</v>
      </c>
      <c r="I251" s="10">
        <v>1</v>
      </c>
      <c r="J251" s="10">
        <v>0</v>
      </c>
      <c r="K251" s="10">
        <v>0</v>
      </c>
      <c r="L251" s="10">
        <v>1</v>
      </c>
      <c r="M251" s="79">
        <v>461</v>
      </c>
      <c r="N251" s="15">
        <v>1.3691700000000002</v>
      </c>
    </row>
    <row r="252" spans="1:14" x14ac:dyDescent="0.25">
      <c r="A252" s="12" t="s">
        <v>288</v>
      </c>
      <c r="B252" s="12" t="s">
        <v>300</v>
      </c>
      <c r="C252" s="12" t="s">
        <v>215</v>
      </c>
      <c r="D252" s="10" t="s">
        <v>34</v>
      </c>
      <c r="E252" s="10" t="s">
        <v>305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1</v>
      </c>
      <c r="L252" s="10">
        <v>0</v>
      </c>
      <c r="M252" s="79">
        <v>97</v>
      </c>
      <c r="N252" s="15">
        <v>0.28809000000000001</v>
      </c>
    </row>
    <row r="253" spans="1:14" x14ac:dyDescent="0.25">
      <c r="A253" s="12" t="s">
        <v>288</v>
      </c>
      <c r="B253" s="12" t="s">
        <v>300</v>
      </c>
      <c r="C253" s="12" t="s">
        <v>215</v>
      </c>
      <c r="D253" s="10" t="s">
        <v>34</v>
      </c>
      <c r="E253" s="10" t="s">
        <v>300</v>
      </c>
      <c r="F253" s="10">
        <v>4</v>
      </c>
      <c r="G253" s="10">
        <v>5</v>
      </c>
      <c r="H253" s="10">
        <v>18</v>
      </c>
      <c r="I253" s="10">
        <v>10</v>
      </c>
      <c r="J253" s="10">
        <v>9</v>
      </c>
      <c r="K253" s="10">
        <v>7</v>
      </c>
      <c r="L253" s="10">
        <v>8</v>
      </c>
      <c r="M253" s="79">
        <v>1813</v>
      </c>
      <c r="N253" s="15">
        <v>5.3846100000000003</v>
      </c>
    </row>
    <row r="254" spans="1:14" x14ac:dyDescent="0.25">
      <c r="A254" s="12" t="s">
        <v>288</v>
      </c>
      <c r="B254" s="12" t="s">
        <v>300</v>
      </c>
      <c r="C254" s="12" t="s">
        <v>97</v>
      </c>
      <c r="D254" s="10" t="s">
        <v>34</v>
      </c>
      <c r="E254" s="10" t="s">
        <v>306</v>
      </c>
      <c r="F254" s="10">
        <v>0</v>
      </c>
      <c r="G254" s="10">
        <v>0</v>
      </c>
      <c r="H254" s="10">
        <v>0</v>
      </c>
      <c r="I254" s="10">
        <v>0</v>
      </c>
      <c r="J254" s="10">
        <v>1</v>
      </c>
      <c r="K254" s="10">
        <v>0</v>
      </c>
      <c r="L254" s="10">
        <v>0</v>
      </c>
      <c r="M254" s="79">
        <v>195</v>
      </c>
      <c r="N254" s="15">
        <v>0.57915000000000005</v>
      </c>
    </row>
    <row r="255" spans="1:14" x14ac:dyDescent="0.25">
      <c r="A255" s="12" t="s">
        <v>288</v>
      </c>
      <c r="B255" s="12" t="s">
        <v>300</v>
      </c>
      <c r="C255" s="12" t="s">
        <v>215</v>
      </c>
      <c r="D255" s="10" t="s">
        <v>34</v>
      </c>
      <c r="E255" s="10" t="s">
        <v>307</v>
      </c>
      <c r="F255" s="10">
        <v>0</v>
      </c>
      <c r="G255" s="10">
        <v>1</v>
      </c>
      <c r="H255" s="10">
        <v>1</v>
      </c>
      <c r="I255" s="10">
        <v>0</v>
      </c>
      <c r="J255" s="10">
        <v>0</v>
      </c>
      <c r="K255" s="10">
        <v>0</v>
      </c>
      <c r="L255" s="10">
        <v>1</v>
      </c>
      <c r="M255" s="79">
        <v>172</v>
      </c>
      <c r="N255" s="15">
        <v>0.51083999999999996</v>
      </c>
    </row>
    <row r="256" spans="1:14" x14ac:dyDescent="0.25">
      <c r="A256" s="12" t="s">
        <v>288</v>
      </c>
      <c r="B256" s="12" t="s">
        <v>300</v>
      </c>
      <c r="C256" s="12" t="s">
        <v>97</v>
      </c>
      <c r="D256" s="10" t="s">
        <v>34</v>
      </c>
      <c r="E256" s="10" t="s">
        <v>308</v>
      </c>
      <c r="F256" s="10">
        <v>0</v>
      </c>
      <c r="G256" s="10">
        <v>1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79">
        <v>198</v>
      </c>
      <c r="N256" s="15">
        <v>0.58806000000000003</v>
      </c>
    </row>
    <row r="257" spans="1:14" x14ac:dyDescent="0.25">
      <c r="A257" s="16" t="s">
        <v>320</v>
      </c>
      <c r="B257" s="34"/>
      <c r="C257" s="34"/>
      <c r="D257" s="18"/>
      <c r="E257" s="17"/>
      <c r="F257" s="19">
        <f>SUM(F258:F266)</f>
        <v>11</v>
      </c>
      <c r="G257" s="19">
        <f t="shared" ref="G257:M257" si="22">SUM(G258:G266)</f>
        <v>5</v>
      </c>
      <c r="H257" s="19">
        <f t="shared" si="22"/>
        <v>7</v>
      </c>
      <c r="I257" s="19">
        <f t="shared" si="22"/>
        <v>10</v>
      </c>
      <c r="J257" s="19">
        <f t="shared" si="22"/>
        <v>13</v>
      </c>
      <c r="K257" s="19">
        <f t="shared" si="22"/>
        <v>13</v>
      </c>
      <c r="L257" s="19">
        <f t="shared" si="22"/>
        <v>0</v>
      </c>
      <c r="M257" s="78">
        <f t="shared" si="22"/>
        <v>4159</v>
      </c>
      <c r="N257" s="35">
        <f>((M257+(M257*10%))*1.08%)*25%</f>
        <v>12.35223</v>
      </c>
    </row>
    <row r="258" spans="1:14" x14ac:dyDescent="0.25">
      <c r="A258" s="12" t="s">
        <v>288</v>
      </c>
      <c r="B258" s="12" t="s">
        <v>309</v>
      </c>
      <c r="C258" s="12" t="s">
        <v>137</v>
      </c>
      <c r="D258" s="10" t="s">
        <v>34</v>
      </c>
      <c r="E258" s="10" t="s">
        <v>310</v>
      </c>
      <c r="F258" s="10">
        <v>0</v>
      </c>
      <c r="G258" s="10">
        <v>0</v>
      </c>
      <c r="H258" s="10">
        <v>0</v>
      </c>
      <c r="I258" s="10">
        <v>0</v>
      </c>
      <c r="J258" s="10">
        <v>1</v>
      </c>
      <c r="K258" s="10">
        <v>1</v>
      </c>
      <c r="L258" s="10">
        <v>0</v>
      </c>
      <c r="M258" s="79">
        <v>177</v>
      </c>
      <c r="N258" s="15">
        <v>0.52568999999999999</v>
      </c>
    </row>
    <row r="259" spans="1:14" x14ac:dyDescent="0.25">
      <c r="A259" s="12" t="s">
        <v>288</v>
      </c>
      <c r="B259" s="12" t="s">
        <v>309</v>
      </c>
      <c r="C259" s="12" t="s">
        <v>137</v>
      </c>
      <c r="D259" s="10" t="s">
        <v>34</v>
      </c>
      <c r="E259" s="10" t="s">
        <v>311</v>
      </c>
      <c r="F259" s="10">
        <v>0</v>
      </c>
      <c r="G259" s="10">
        <v>1</v>
      </c>
      <c r="H259" s="10">
        <v>1</v>
      </c>
      <c r="I259" s="10">
        <v>0</v>
      </c>
      <c r="J259" s="10">
        <v>0</v>
      </c>
      <c r="K259" s="10">
        <v>1</v>
      </c>
      <c r="L259" s="10">
        <v>0</v>
      </c>
      <c r="M259" s="79">
        <v>116</v>
      </c>
      <c r="N259" s="15">
        <v>0.34451999999999999</v>
      </c>
    </row>
    <row r="260" spans="1:14" x14ac:dyDescent="0.25">
      <c r="A260" s="12" t="s">
        <v>288</v>
      </c>
      <c r="B260" s="12" t="s">
        <v>309</v>
      </c>
      <c r="C260" s="12" t="s">
        <v>137</v>
      </c>
      <c r="D260" s="10" t="s">
        <v>34</v>
      </c>
      <c r="E260" s="10" t="s">
        <v>312</v>
      </c>
      <c r="F260" s="10">
        <v>0</v>
      </c>
      <c r="G260" s="10">
        <v>0</v>
      </c>
      <c r="H260" s="10">
        <v>1</v>
      </c>
      <c r="I260" s="10">
        <v>7</v>
      </c>
      <c r="J260" s="10">
        <v>2</v>
      </c>
      <c r="K260" s="10">
        <v>2</v>
      </c>
      <c r="L260" s="10">
        <v>0</v>
      </c>
      <c r="M260" s="79">
        <v>1148</v>
      </c>
      <c r="N260" s="15">
        <v>3.4095599999999999</v>
      </c>
    </row>
    <row r="261" spans="1:14" x14ac:dyDescent="0.25">
      <c r="A261" s="12" t="s">
        <v>288</v>
      </c>
      <c r="B261" s="12" t="s">
        <v>309</v>
      </c>
      <c r="C261" s="12" t="s">
        <v>137</v>
      </c>
      <c r="D261" s="10" t="s">
        <v>34</v>
      </c>
      <c r="E261" s="10" t="s">
        <v>313</v>
      </c>
      <c r="F261" s="10">
        <v>0</v>
      </c>
      <c r="G261" s="10">
        <v>0</v>
      </c>
      <c r="H261" s="10">
        <v>0</v>
      </c>
      <c r="I261" s="10">
        <v>0</v>
      </c>
      <c r="J261" s="10">
        <v>1</v>
      </c>
      <c r="K261" s="10">
        <v>0</v>
      </c>
      <c r="L261" s="10">
        <v>0</v>
      </c>
      <c r="M261" s="79">
        <v>252</v>
      </c>
      <c r="N261" s="15">
        <v>0.74843999999999999</v>
      </c>
    </row>
    <row r="262" spans="1:14" x14ac:dyDescent="0.25">
      <c r="A262" s="12" t="s">
        <v>288</v>
      </c>
      <c r="B262" s="12" t="s">
        <v>309</v>
      </c>
      <c r="C262" s="12" t="s">
        <v>38</v>
      </c>
      <c r="D262" s="10" t="s">
        <v>34</v>
      </c>
      <c r="E262" s="10" t="s">
        <v>314</v>
      </c>
      <c r="F262" s="10">
        <v>3</v>
      </c>
      <c r="G262" s="10">
        <v>0</v>
      </c>
      <c r="H262" s="10">
        <v>0</v>
      </c>
      <c r="I262" s="10">
        <v>0</v>
      </c>
      <c r="J262" s="10">
        <v>1</v>
      </c>
      <c r="K262" s="10">
        <v>1</v>
      </c>
      <c r="L262" s="10">
        <v>0</v>
      </c>
      <c r="M262" s="79">
        <v>445</v>
      </c>
      <c r="N262" s="15">
        <v>1.32165</v>
      </c>
    </row>
    <row r="263" spans="1:14" x14ac:dyDescent="0.25">
      <c r="A263" s="12" t="s">
        <v>288</v>
      </c>
      <c r="B263" s="12" t="s">
        <v>309</v>
      </c>
      <c r="C263" s="12" t="s">
        <v>137</v>
      </c>
      <c r="D263" s="10" t="s">
        <v>34</v>
      </c>
      <c r="E263" s="10" t="s">
        <v>315</v>
      </c>
      <c r="F263" s="10">
        <v>1</v>
      </c>
      <c r="G263" s="10">
        <v>0</v>
      </c>
      <c r="H263" s="10">
        <v>2</v>
      </c>
      <c r="I263" s="10">
        <v>2</v>
      </c>
      <c r="J263" s="10">
        <v>0</v>
      </c>
      <c r="K263" s="10">
        <v>3</v>
      </c>
      <c r="L263" s="10">
        <v>0</v>
      </c>
      <c r="M263" s="79">
        <v>422</v>
      </c>
      <c r="N263" s="15">
        <v>1.2533400000000001</v>
      </c>
    </row>
    <row r="264" spans="1:14" x14ac:dyDescent="0.25">
      <c r="A264" s="12" t="s">
        <v>288</v>
      </c>
      <c r="B264" s="12" t="s">
        <v>309</v>
      </c>
      <c r="C264" s="12" t="s">
        <v>137</v>
      </c>
      <c r="D264" s="10" t="s">
        <v>34</v>
      </c>
      <c r="E264" s="10" t="s">
        <v>316</v>
      </c>
      <c r="F264" s="10">
        <v>0</v>
      </c>
      <c r="G264" s="10">
        <v>0</v>
      </c>
      <c r="H264" s="10">
        <v>0</v>
      </c>
      <c r="I264" s="10">
        <v>0</v>
      </c>
      <c r="J264" s="10">
        <v>1</v>
      </c>
      <c r="K264" s="10">
        <v>1</v>
      </c>
      <c r="L264" s="10">
        <v>0</v>
      </c>
      <c r="M264" s="79">
        <v>281</v>
      </c>
      <c r="N264" s="15">
        <v>0.83457000000000015</v>
      </c>
    </row>
    <row r="265" spans="1:14" x14ac:dyDescent="0.25">
      <c r="A265" s="12" t="s">
        <v>288</v>
      </c>
      <c r="B265" s="12" t="s">
        <v>309</v>
      </c>
      <c r="C265" s="12" t="s">
        <v>137</v>
      </c>
      <c r="D265" s="10" t="s">
        <v>34</v>
      </c>
      <c r="E265" s="10" t="s">
        <v>317</v>
      </c>
      <c r="F265" s="10">
        <v>0</v>
      </c>
      <c r="G265" s="10">
        <v>0</v>
      </c>
      <c r="H265" s="10">
        <v>0</v>
      </c>
      <c r="I265" s="10">
        <v>0</v>
      </c>
      <c r="J265" s="10">
        <v>1</v>
      </c>
      <c r="K265" s="10">
        <v>1</v>
      </c>
      <c r="L265" s="10">
        <v>0</v>
      </c>
      <c r="M265" s="79">
        <v>246</v>
      </c>
      <c r="N265" s="15">
        <v>0.73062000000000005</v>
      </c>
    </row>
    <row r="266" spans="1:14" x14ac:dyDescent="0.25">
      <c r="A266" s="12" t="s">
        <v>288</v>
      </c>
      <c r="B266" s="12" t="s">
        <v>309</v>
      </c>
      <c r="C266" s="12" t="s">
        <v>137</v>
      </c>
      <c r="D266" s="10" t="s">
        <v>34</v>
      </c>
      <c r="E266" s="10" t="s">
        <v>309</v>
      </c>
      <c r="F266" s="10">
        <v>7</v>
      </c>
      <c r="G266" s="10">
        <v>4</v>
      </c>
      <c r="H266" s="10">
        <v>3</v>
      </c>
      <c r="I266" s="10">
        <v>1</v>
      </c>
      <c r="J266" s="10">
        <v>6</v>
      </c>
      <c r="K266" s="10">
        <v>3</v>
      </c>
      <c r="L266" s="10">
        <v>0</v>
      </c>
      <c r="M266" s="79">
        <v>1072</v>
      </c>
      <c r="N266" s="15">
        <v>3.1838400000000004</v>
      </c>
    </row>
    <row r="267" spans="1:14" x14ac:dyDescent="0.25">
      <c r="A267" s="16" t="s">
        <v>567</v>
      </c>
      <c r="B267" s="34"/>
      <c r="C267" s="34"/>
      <c r="D267" s="18"/>
      <c r="E267" s="17"/>
      <c r="F267" s="20">
        <f>SUM(F268,F284,F294,)</f>
        <v>11</v>
      </c>
      <c r="G267" s="20">
        <f t="shared" ref="G267:M267" si="23">SUM(G268,G284,G294,)</f>
        <v>17</v>
      </c>
      <c r="H267" s="20">
        <f t="shared" si="23"/>
        <v>29</v>
      </c>
      <c r="I267" s="20">
        <f t="shared" si="23"/>
        <v>21</v>
      </c>
      <c r="J267" s="20">
        <f t="shared" si="23"/>
        <v>29</v>
      </c>
      <c r="K267" s="20">
        <f t="shared" si="23"/>
        <v>40</v>
      </c>
      <c r="L267" s="20">
        <f t="shared" si="23"/>
        <v>17</v>
      </c>
      <c r="M267" s="77">
        <f t="shared" si="23"/>
        <v>14016</v>
      </c>
      <c r="N267" s="30">
        <f>((M267+(M267*10%))*1.08%)*25%</f>
        <v>41.627520000000004</v>
      </c>
    </row>
    <row r="268" spans="1:14" x14ac:dyDescent="0.25">
      <c r="A268" s="16" t="s">
        <v>362</v>
      </c>
      <c r="B268" s="34"/>
      <c r="C268" s="34"/>
      <c r="D268" s="18"/>
      <c r="E268" s="17"/>
      <c r="F268" s="19">
        <f>SUM(F269:F283)</f>
        <v>8</v>
      </c>
      <c r="G268" s="19">
        <f t="shared" ref="G268:M268" si="24">SUM(G269:G283)</f>
        <v>12</v>
      </c>
      <c r="H268" s="19">
        <f t="shared" si="24"/>
        <v>23</v>
      </c>
      <c r="I268" s="19">
        <f t="shared" si="24"/>
        <v>14</v>
      </c>
      <c r="J268" s="19">
        <f t="shared" si="24"/>
        <v>15</v>
      </c>
      <c r="K268" s="19">
        <f t="shared" si="24"/>
        <v>15</v>
      </c>
      <c r="L268" s="19">
        <f t="shared" si="24"/>
        <v>6</v>
      </c>
      <c r="M268" s="78">
        <f t="shared" si="24"/>
        <v>7156</v>
      </c>
      <c r="N268" s="35">
        <f>((M268+(M268*10%))*1.08%)*25%</f>
        <v>21.253320000000002</v>
      </c>
    </row>
    <row r="269" spans="1:14" x14ac:dyDescent="0.25">
      <c r="A269" s="12" t="s">
        <v>321</v>
      </c>
      <c r="B269" s="12" t="s">
        <v>322</v>
      </c>
      <c r="C269" s="12" t="s">
        <v>323</v>
      </c>
      <c r="D269" s="10"/>
      <c r="E269" s="10" t="s">
        <v>324</v>
      </c>
      <c r="F269" s="10">
        <v>0</v>
      </c>
      <c r="G269" s="10">
        <v>0</v>
      </c>
      <c r="H269" s="10">
        <v>0</v>
      </c>
      <c r="I269" s="10">
        <v>1</v>
      </c>
      <c r="J269" s="10">
        <v>0</v>
      </c>
      <c r="K269" s="10">
        <v>0</v>
      </c>
      <c r="L269" s="10">
        <v>0</v>
      </c>
      <c r="M269" s="79">
        <v>193</v>
      </c>
      <c r="N269" s="15">
        <v>0.57321000000000011</v>
      </c>
    </row>
    <row r="270" spans="1:14" x14ac:dyDescent="0.25">
      <c r="A270" s="12" t="s">
        <v>321</v>
      </c>
      <c r="B270" s="12" t="s">
        <v>322</v>
      </c>
      <c r="C270" s="12" t="s">
        <v>323</v>
      </c>
      <c r="D270" s="10"/>
      <c r="E270" s="10" t="s">
        <v>325</v>
      </c>
      <c r="F270" s="10">
        <v>0</v>
      </c>
      <c r="G270" s="10">
        <v>1</v>
      </c>
      <c r="H270" s="10">
        <v>0</v>
      </c>
      <c r="I270" s="10">
        <v>0</v>
      </c>
      <c r="J270" s="10">
        <v>1</v>
      </c>
      <c r="K270" s="10">
        <v>0</v>
      </c>
      <c r="L270" s="10">
        <v>0</v>
      </c>
      <c r="M270" s="79">
        <v>172</v>
      </c>
      <c r="N270" s="15">
        <v>0.51083999999999996</v>
      </c>
    </row>
    <row r="271" spans="1:14" x14ac:dyDescent="0.25">
      <c r="A271" s="12" t="s">
        <v>321</v>
      </c>
      <c r="B271" s="12" t="s">
        <v>322</v>
      </c>
      <c r="C271" s="12" t="s">
        <v>323</v>
      </c>
      <c r="D271" s="10"/>
      <c r="E271" s="10" t="s">
        <v>322</v>
      </c>
      <c r="F271" s="10">
        <v>4</v>
      </c>
      <c r="G271" s="10">
        <v>6</v>
      </c>
      <c r="H271" s="10">
        <v>16</v>
      </c>
      <c r="I271" s="10">
        <v>11</v>
      </c>
      <c r="J271" s="10">
        <v>11</v>
      </c>
      <c r="K271" s="10">
        <v>12</v>
      </c>
      <c r="L271" s="10">
        <v>4</v>
      </c>
      <c r="M271" s="79">
        <v>2570</v>
      </c>
      <c r="N271" s="15">
        <v>7.6329000000000002</v>
      </c>
    </row>
    <row r="272" spans="1:14" x14ac:dyDescent="0.25">
      <c r="A272" s="12" t="s">
        <v>321</v>
      </c>
      <c r="B272" s="12" t="s">
        <v>322</v>
      </c>
      <c r="C272" s="12" t="s">
        <v>326</v>
      </c>
      <c r="D272" s="10" t="s">
        <v>32</v>
      </c>
      <c r="E272" s="10" t="s">
        <v>327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79">
        <v>78</v>
      </c>
      <c r="N272" s="15">
        <v>0.23166</v>
      </c>
    </row>
    <row r="273" spans="1:14" x14ac:dyDescent="0.25">
      <c r="A273" s="12" t="s">
        <v>321</v>
      </c>
      <c r="B273" s="12" t="s">
        <v>322</v>
      </c>
      <c r="C273" s="12" t="s">
        <v>323</v>
      </c>
      <c r="D273" s="10"/>
      <c r="E273" s="10" t="s">
        <v>328</v>
      </c>
      <c r="F273" s="10">
        <v>1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79">
        <v>45</v>
      </c>
      <c r="N273" s="15">
        <v>0.13365000000000002</v>
      </c>
    </row>
    <row r="274" spans="1:14" x14ac:dyDescent="0.25">
      <c r="A274" s="12" t="s">
        <v>321</v>
      </c>
      <c r="B274" s="12" t="s">
        <v>322</v>
      </c>
      <c r="C274" s="12" t="s">
        <v>323</v>
      </c>
      <c r="D274" s="10"/>
      <c r="E274" s="10" t="s">
        <v>329</v>
      </c>
      <c r="F274" s="10">
        <v>0</v>
      </c>
      <c r="G274" s="10">
        <v>0</v>
      </c>
      <c r="H274" s="10">
        <v>1</v>
      </c>
      <c r="I274" s="10">
        <v>0</v>
      </c>
      <c r="J274" s="10">
        <v>0</v>
      </c>
      <c r="K274" s="10">
        <v>1</v>
      </c>
      <c r="L274" s="10">
        <v>0</v>
      </c>
      <c r="M274" s="79">
        <v>154</v>
      </c>
      <c r="N274" s="15">
        <v>0.45738000000000006</v>
      </c>
    </row>
    <row r="275" spans="1:14" x14ac:dyDescent="0.25">
      <c r="A275" s="12" t="s">
        <v>321</v>
      </c>
      <c r="B275" s="12" t="s">
        <v>322</v>
      </c>
      <c r="C275" s="12" t="s">
        <v>323</v>
      </c>
      <c r="D275" s="10"/>
      <c r="E275" s="10" t="s">
        <v>330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79">
        <v>151</v>
      </c>
      <c r="N275" s="15">
        <v>0.44847000000000004</v>
      </c>
    </row>
    <row r="276" spans="1:14" x14ac:dyDescent="0.25">
      <c r="A276" s="12" t="s">
        <v>321</v>
      </c>
      <c r="B276" s="12" t="s">
        <v>322</v>
      </c>
      <c r="C276" s="12" t="s">
        <v>323</v>
      </c>
      <c r="D276" s="10"/>
      <c r="E276" s="10" t="s">
        <v>331</v>
      </c>
      <c r="F276" s="10">
        <v>2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79">
        <v>459</v>
      </c>
      <c r="N276" s="15">
        <v>1.3632299999999999</v>
      </c>
    </row>
    <row r="277" spans="1:14" x14ac:dyDescent="0.25">
      <c r="A277" s="12" t="s">
        <v>321</v>
      </c>
      <c r="B277" s="12" t="s">
        <v>322</v>
      </c>
      <c r="C277" s="12" t="s">
        <v>323</v>
      </c>
      <c r="D277" s="10"/>
      <c r="E277" s="10" t="s">
        <v>332</v>
      </c>
      <c r="F277" s="10">
        <v>0</v>
      </c>
      <c r="G277" s="10">
        <v>4</v>
      </c>
      <c r="H277" s="10">
        <v>3</v>
      </c>
      <c r="I277" s="10">
        <v>2</v>
      </c>
      <c r="J277" s="10">
        <v>1</v>
      </c>
      <c r="K277" s="10">
        <v>1</v>
      </c>
      <c r="L277" s="10">
        <v>0</v>
      </c>
      <c r="M277" s="79">
        <v>1692</v>
      </c>
      <c r="N277" s="15">
        <v>5.0252400000000002</v>
      </c>
    </row>
    <row r="278" spans="1:14" x14ac:dyDescent="0.25">
      <c r="A278" s="12" t="s">
        <v>321</v>
      </c>
      <c r="B278" s="12" t="s">
        <v>322</v>
      </c>
      <c r="C278" s="12" t="s">
        <v>323</v>
      </c>
      <c r="D278" s="10"/>
      <c r="E278" s="10" t="s">
        <v>333</v>
      </c>
      <c r="F278" s="10">
        <v>0</v>
      </c>
      <c r="G278" s="10">
        <v>0</v>
      </c>
      <c r="H278" s="10">
        <v>0</v>
      </c>
      <c r="I278" s="10">
        <v>0</v>
      </c>
      <c r="J278" s="10">
        <v>1</v>
      </c>
      <c r="K278" s="10">
        <v>0</v>
      </c>
      <c r="L278" s="10">
        <v>0</v>
      </c>
      <c r="M278" s="79">
        <v>86</v>
      </c>
      <c r="N278" s="15">
        <v>0.25541999999999998</v>
      </c>
    </row>
    <row r="279" spans="1:14" x14ac:dyDescent="0.25">
      <c r="A279" s="12" t="s">
        <v>321</v>
      </c>
      <c r="B279" s="12" t="s">
        <v>322</v>
      </c>
      <c r="C279" s="12" t="s">
        <v>323</v>
      </c>
      <c r="D279" s="10"/>
      <c r="E279" s="10" t="s">
        <v>334</v>
      </c>
      <c r="F279" s="10">
        <v>0</v>
      </c>
      <c r="G279" s="10">
        <v>0</v>
      </c>
      <c r="H279" s="10">
        <v>1</v>
      </c>
      <c r="I279" s="10">
        <v>0</v>
      </c>
      <c r="J279" s="10">
        <v>1</v>
      </c>
      <c r="K279" s="10">
        <v>1</v>
      </c>
      <c r="L279" s="10">
        <v>0</v>
      </c>
      <c r="M279" s="79">
        <v>273</v>
      </c>
      <c r="N279" s="15">
        <v>0.81081000000000003</v>
      </c>
    </row>
    <row r="280" spans="1:14" x14ac:dyDescent="0.25">
      <c r="A280" s="12" t="s">
        <v>321</v>
      </c>
      <c r="B280" s="12" t="s">
        <v>322</v>
      </c>
      <c r="C280" s="12" t="s">
        <v>323</v>
      </c>
      <c r="D280" s="10"/>
      <c r="E280" s="10" t="s">
        <v>335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2</v>
      </c>
      <c r="M280" s="79">
        <v>462</v>
      </c>
      <c r="N280" s="15">
        <v>1.3721400000000001</v>
      </c>
    </row>
    <row r="281" spans="1:14" x14ac:dyDescent="0.25">
      <c r="A281" s="12" t="s">
        <v>321</v>
      </c>
      <c r="B281" s="12" t="s">
        <v>322</v>
      </c>
      <c r="C281" s="12" t="s">
        <v>323</v>
      </c>
      <c r="D281" s="10"/>
      <c r="E281" s="10" t="s">
        <v>336</v>
      </c>
      <c r="F281" s="10">
        <v>0</v>
      </c>
      <c r="G281" s="10">
        <v>1</v>
      </c>
      <c r="H281" s="10">
        <v>2</v>
      </c>
      <c r="I281" s="10">
        <v>0</v>
      </c>
      <c r="J281" s="10">
        <v>0</v>
      </c>
      <c r="K281" s="10">
        <v>0</v>
      </c>
      <c r="L281" s="10">
        <v>0</v>
      </c>
      <c r="M281" s="79">
        <v>501</v>
      </c>
      <c r="N281" s="15">
        <v>1.4879700000000002</v>
      </c>
    </row>
    <row r="282" spans="1:14" x14ac:dyDescent="0.25">
      <c r="A282" s="12" t="s">
        <v>321</v>
      </c>
      <c r="B282" s="12" t="s">
        <v>322</v>
      </c>
      <c r="C282" s="12" t="s">
        <v>326</v>
      </c>
      <c r="D282" s="10" t="s">
        <v>32</v>
      </c>
      <c r="E282" s="10" t="s">
        <v>337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79">
        <v>141</v>
      </c>
      <c r="N282" s="15">
        <v>0.41877000000000003</v>
      </c>
    </row>
    <row r="283" spans="1:14" x14ac:dyDescent="0.25">
      <c r="A283" s="12" t="s">
        <v>321</v>
      </c>
      <c r="B283" s="12" t="s">
        <v>322</v>
      </c>
      <c r="C283" s="12" t="s">
        <v>323</v>
      </c>
      <c r="D283" s="10"/>
      <c r="E283" s="10" t="s">
        <v>338</v>
      </c>
      <c r="F283" s="10">
        <v>1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79">
        <v>179</v>
      </c>
      <c r="N283" s="15">
        <v>0.53163000000000005</v>
      </c>
    </row>
    <row r="284" spans="1:14" x14ac:dyDescent="0.25">
      <c r="A284" s="16" t="s">
        <v>363</v>
      </c>
      <c r="B284" s="34"/>
      <c r="C284" s="34"/>
      <c r="D284" s="18"/>
      <c r="E284" s="17"/>
      <c r="F284" s="19">
        <f>SUM(F285:F293)</f>
        <v>1</v>
      </c>
      <c r="G284" s="19">
        <f t="shared" ref="G284:M284" si="25">SUM(G285:G293)</f>
        <v>1</v>
      </c>
      <c r="H284" s="19">
        <f t="shared" si="25"/>
        <v>1</v>
      </c>
      <c r="I284" s="19">
        <f t="shared" si="25"/>
        <v>3</v>
      </c>
      <c r="J284" s="19">
        <f t="shared" si="25"/>
        <v>7</v>
      </c>
      <c r="K284" s="19">
        <f t="shared" si="25"/>
        <v>13</v>
      </c>
      <c r="L284" s="19">
        <f t="shared" si="25"/>
        <v>9</v>
      </c>
      <c r="M284" s="78">
        <f t="shared" si="25"/>
        <v>2781</v>
      </c>
      <c r="N284" s="35">
        <f>((M284+(M284*10%))*1.08%)*25%</f>
        <v>8.2595700000000001</v>
      </c>
    </row>
    <row r="285" spans="1:14" x14ac:dyDescent="0.25">
      <c r="A285" s="12" t="s">
        <v>321</v>
      </c>
      <c r="B285" s="12" t="s">
        <v>339</v>
      </c>
      <c r="C285" s="12" t="s">
        <v>340</v>
      </c>
      <c r="D285" s="10" t="s">
        <v>32</v>
      </c>
      <c r="E285" s="10" t="s">
        <v>341</v>
      </c>
      <c r="F285" s="10">
        <v>0</v>
      </c>
      <c r="G285" s="10">
        <v>1</v>
      </c>
      <c r="H285" s="10">
        <v>1</v>
      </c>
      <c r="I285" s="10">
        <v>0</v>
      </c>
      <c r="J285" s="10">
        <v>2</v>
      </c>
      <c r="K285" s="10">
        <v>8</v>
      </c>
      <c r="L285" s="10">
        <v>5</v>
      </c>
      <c r="M285" s="79">
        <v>868</v>
      </c>
      <c r="N285" s="15">
        <v>2.57796</v>
      </c>
    </row>
    <row r="286" spans="1:14" x14ac:dyDescent="0.25">
      <c r="A286" s="12" t="s">
        <v>321</v>
      </c>
      <c r="B286" s="12" t="s">
        <v>339</v>
      </c>
      <c r="C286" s="12" t="s">
        <v>340</v>
      </c>
      <c r="D286" s="10" t="s">
        <v>32</v>
      </c>
      <c r="E286" s="10" t="s">
        <v>342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79">
        <v>126</v>
      </c>
      <c r="N286" s="15">
        <v>0.37422</v>
      </c>
    </row>
    <row r="287" spans="1:14" x14ac:dyDescent="0.25">
      <c r="A287" s="12" t="s">
        <v>321</v>
      </c>
      <c r="B287" s="12" t="s">
        <v>339</v>
      </c>
      <c r="C287" s="12" t="s">
        <v>323</v>
      </c>
      <c r="D287" s="10" t="s">
        <v>32</v>
      </c>
      <c r="E287" s="10" t="s">
        <v>343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2</v>
      </c>
      <c r="L287" s="10">
        <v>1</v>
      </c>
      <c r="M287" s="79">
        <v>286</v>
      </c>
      <c r="N287" s="15">
        <v>0.84942000000000006</v>
      </c>
    </row>
    <row r="288" spans="1:14" x14ac:dyDescent="0.25">
      <c r="A288" s="12" t="s">
        <v>321</v>
      </c>
      <c r="B288" s="12" t="s">
        <v>339</v>
      </c>
      <c r="C288" s="12" t="s">
        <v>340</v>
      </c>
      <c r="D288" s="10" t="s">
        <v>32</v>
      </c>
      <c r="E288" s="10" t="s">
        <v>339</v>
      </c>
      <c r="F288" s="10">
        <v>1</v>
      </c>
      <c r="G288" s="10">
        <v>0</v>
      </c>
      <c r="H288" s="10">
        <v>0</v>
      </c>
      <c r="I288" s="10">
        <v>2</v>
      </c>
      <c r="J288" s="10">
        <v>5</v>
      </c>
      <c r="K288" s="10">
        <v>0</v>
      </c>
      <c r="L288" s="10">
        <v>3</v>
      </c>
      <c r="M288" s="79">
        <v>425</v>
      </c>
      <c r="N288" s="15">
        <v>1.2622500000000001</v>
      </c>
    </row>
    <row r="289" spans="1:14" x14ac:dyDescent="0.25">
      <c r="A289" s="12" t="s">
        <v>321</v>
      </c>
      <c r="B289" s="12" t="s">
        <v>339</v>
      </c>
      <c r="C289" s="12" t="s">
        <v>115</v>
      </c>
      <c r="D289" s="10" t="s">
        <v>32</v>
      </c>
      <c r="E289" s="10" t="s">
        <v>344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79">
        <v>88</v>
      </c>
      <c r="N289" s="15">
        <v>0.26135999999999998</v>
      </c>
    </row>
    <row r="290" spans="1:14" x14ac:dyDescent="0.25">
      <c r="A290" s="12" t="s">
        <v>321</v>
      </c>
      <c r="B290" s="12" t="s">
        <v>339</v>
      </c>
      <c r="C290" s="12" t="s">
        <v>340</v>
      </c>
      <c r="D290" s="10" t="s">
        <v>32</v>
      </c>
      <c r="E290" s="10" t="s">
        <v>345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79">
        <v>111</v>
      </c>
      <c r="N290" s="15">
        <v>0.32967000000000002</v>
      </c>
    </row>
    <row r="291" spans="1:14" x14ac:dyDescent="0.25">
      <c r="A291" s="12" t="s">
        <v>321</v>
      </c>
      <c r="B291" s="12" t="s">
        <v>339</v>
      </c>
      <c r="C291" s="12" t="s">
        <v>340</v>
      </c>
      <c r="D291" s="10" t="s">
        <v>32</v>
      </c>
      <c r="E291" s="10" t="s">
        <v>346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2</v>
      </c>
      <c r="L291" s="10">
        <v>0</v>
      </c>
      <c r="M291" s="79">
        <v>165</v>
      </c>
      <c r="N291" s="15">
        <v>0.49005000000000004</v>
      </c>
    </row>
    <row r="292" spans="1:14" x14ac:dyDescent="0.25">
      <c r="A292" s="12" t="s">
        <v>321</v>
      </c>
      <c r="B292" s="12" t="s">
        <v>339</v>
      </c>
      <c r="C292" s="12" t="s">
        <v>340</v>
      </c>
      <c r="D292" s="10" t="s">
        <v>32</v>
      </c>
      <c r="E292" s="10" t="s">
        <v>347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1</v>
      </c>
      <c r="L292" s="10">
        <v>0</v>
      </c>
      <c r="M292" s="79">
        <v>254</v>
      </c>
      <c r="N292" s="15">
        <v>0.75437999999999994</v>
      </c>
    </row>
    <row r="293" spans="1:14" x14ac:dyDescent="0.25">
      <c r="A293" s="12" t="s">
        <v>321</v>
      </c>
      <c r="B293" s="12" t="s">
        <v>339</v>
      </c>
      <c r="C293" s="12" t="s">
        <v>340</v>
      </c>
      <c r="D293" s="10" t="s">
        <v>32</v>
      </c>
      <c r="E293" s="10" t="s">
        <v>348</v>
      </c>
      <c r="F293" s="10">
        <v>0</v>
      </c>
      <c r="G293" s="10">
        <v>0</v>
      </c>
      <c r="H293" s="10">
        <v>0</v>
      </c>
      <c r="I293" s="10">
        <v>1</v>
      </c>
      <c r="J293" s="10">
        <v>0</v>
      </c>
      <c r="K293" s="10">
        <v>0</v>
      </c>
      <c r="L293" s="10">
        <v>0</v>
      </c>
      <c r="M293" s="79">
        <v>458</v>
      </c>
      <c r="N293" s="15">
        <v>1.36026</v>
      </c>
    </row>
    <row r="294" spans="1:14" x14ac:dyDescent="0.25">
      <c r="A294" s="16" t="s">
        <v>364</v>
      </c>
      <c r="B294" s="34"/>
      <c r="C294" s="34"/>
      <c r="D294" s="18"/>
      <c r="E294" s="17"/>
      <c r="F294" s="19">
        <f>SUM(F295:F306)</f>
        <v>2</v>
      </c>
      <c r="G294" s="19">
        <f t="shared" ref="G294:M294" si="26">SUM(G295:G306)</f>
        <v>4</v>
      </c>
      <c r="H294" s="19">
        <f t="shared" si="26"/>
        <v>5</v>
      </c>
      <c r="I294" s="19">
        <f t="shared" si="26"/>
        <v>4</v>
      </c>
      <c r="J294" s="19">
        <f t="shared" si="26"/>
        <v>7</v>
      </c>
      <c r="K294" s="19">
        <f t="shared" si="26"/>
        <v>12</v>
      </c>
      <c r="L294" s="19">
        <f t="shared" si="26"/>
        <v>2</v>
      </c>
      <c r="M294" s="78">
        <f t="shared" si="26"/>
        <v>4079</v>
      </c>
      <c r="N294" s="35">
        <f>((M294+(M294*10%))*1.08%)*25%</f>
        <v>12.11463</v>
      </c>
    </row>
    <row r="295" spans="1:14" x14ac:dyDescent="0.25">
      <c r="A295" s="12" t="s">
        <v>321</v>
      </c>
      <c r="B295" s="12" t="s">
        <v>349</v>
      </c>
      <c r="C295" s="12" t="s">
        <v>340</v>
      </c>
      <c r="D295" s="10" t="s">
        <v>32</v>
      </c>
      <c r="E295" s="10" t="s">
        <v>350</v>
      </c>
      <c r="F295" s="10">
        <v>2</v>
      </c>
      <c r="G295" s="10">
        <v>2</v>
      </c>
      <c r="H295" s="10">
        <v>4</v>
      </c>
      <c r="I295" s="10">
        <v>1</v>
      </c>
      <c r="J295" s="10">
        <v>0</v>
      </c>
      <c r="K295" s="10">
        <v>2</v>
      </c>
      <c r="L295" s="10">
        <v>1</v>
      </c>
      <c r="M295" s="79">
        <v>1142</v>
      </c>
      <c r="N295" s="15">
        <v>3.3917400000000004</v>
      </c>
    </row>
    <row r="296" spans="1:14" x14ac:dyDescent="0.25">
      <c r="A296" s="12" t="s">
        <v>321</v>
      </c>
      <c r="B296" s="12" t="s">
        <v>349</v>
      </c>
      <c r="C296" s="12" t="s">
        <v>326</v>
      </c>
      <c r="D296" s="10"/>
      <c r="E296" s="10" t="s">
        <v>351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79">
        <v>134</v>
      </c>
      <c r="N296" s="15">
        <v>0.39798000000000006</v>
      </c>
    </row>
    <row r="297" spans="1:14" x14ac:dyDescent="0.25">
      <c r="A297" s="12" t="s">
        <v>321</v>
      </c>
      <c r="B297" s="12" t="s">
        <v>349</v>
      </c>
      <c r="C297" s="12" t="s">
        <v>326</v>
      </c>
      <c r="D297" s="10" t="s">
        <v>32</v>
      </c>
      <c r="E297" s="10" t="s">
        <v>352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79">
        <v>231</v>
      </c>
      <c r="N297" s="15">
        <v>0.68607000000000007</v>
      </c>
    </row>
    <row r="298" spans="1:14" x14ac:dyDescent="0.25">
      <c r="A298" s="12" t="s">
        <v>321</v>
      </c>
      <c r="B298" s="12" t="s">
        <v>349</v>
      </c>
      <c r="C298" s="12" t="s">
        <v>326</v>
      </c>
      <c r="D298" s="10" t="s">
        <v>32</v>
      </c>
      <c r="E298" s="10" t="s">
        <v>353</v>
      </c>
      <c r="F298" s="10">
        <v>0</v>
      </c>
      <c r="G298" s="10">
        <v>0</v>
      </c>
      <c r="H298" s="10">
        <v>0</v>
      </c>
      <c r="I298" s="10">
        <v>1</v>
      </c>
      <c r="J298" s="10">
        <v>0</v>
      </c>
      <c r="K298" s="10">
        <v>0</v>
      </c>
      <c r="L298" s="10">
        <v>0</v>
      </c>
      <c r="M298" s="79">
        <v>178</v>
      </c>
      <c r="N298" s="15">
        <v>0.52866000000000002</v>
      </c>
    </row>
    <row r="299" spans="1:14" x14ac:dyDescent="0.25">
      <c r="A299" s="12" t="s">
        <v>321</v>
      </c>
      <c r="B299" s="12" t="s">
        <v>349</v>
      </c>
      <c r="C299" s="12" t="s">
        <v>326</v>
      </c>
      <c r="D299" s="10"/>
      <c r="E299" s="10" t="s">
        <v>354</v>
      </c>
      <c r="F299" s="10">
        <v>0</v>
      </c>
      <c r="G299" s="10">
        <v>0</v>
      </c>
      <c r="H299" s="10">
        <v>0</v>
      </c>
      <c r="I299" s="10">
        <v>0</v>
      </c>
      <c r="J299" s="10">
        <v>3</v>
      </c>
      <c r="K299" s="10">
        <v>2</v>
      </c>
      <c r="L299" s="10">
        <v>0</v>
      </c>
      <c r="M299" s="79">
        <v>431</v>
      </c>
      <c r="N299" s="15">
        <v>1.28007</v>
      </c>
    </row>
    <row r="300" spans="1:14" x14ac:dyDescent="0.25">
      <c r="A300" s="12" t="s">
        <v>321</v>
      </c>
      <c r="B300" s="12" t="s">
        <v>349</v>
      </c>
      <c r="C300" s="12" t="s">
        <v>326</v>
      </c>
      <c r="D300" s="10"/>
      <c r="E300" s="10" t="s">
        <v>355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79">
        <v>128</v>
      </c>
      <c r="N300" s="15">
        <v>0.38016000000000005</v>
      </c>
    </row>
    <row r="301" spans="1:14" x14ac:dyDescent="0.25">
      <c r="A301" s="12" t="s">
        <v>321</v>
      </c>
      <c r="B301" s="12" t="s">
        <v>349</v>
      </c>
      <c r="C301" s="12" t="s">
        <v>326</v>
      </c>
      <c r="D301" s="10"/>
      <c r="E301" s="10" t="s">
        <v>356</v>
      </c>
      <c r="F301" s="10">
        <v>0</v>
      </c>
      <c r="G301" s="10">
        <v>1</v>
      </c>
      <c r="H301" s="10">
        <v>1</v>
      </c>
      <c r="I301" s="10">
        <v>1</v>
      </c>
      <c r="J301" s="10">
        <v>1</v>
      </c>
      <c r="K301" s="10">
        <v>3</v>
      </c>
      <c r="L301" s="10">
        <v>1</v>
      </c>
      <c r="M301" s="79">
        <v>435</v>
      </c>
      <c r="N301" s="15">
        <v>1.2919500000000002</v>
      </c>
    </row>
    <row r="302" spans="1:14" x14ac:dyDescent="0.25">
      <c r="A302" s="12" t="s">
        <v>321</v>
      </c>
      <c r="B302" s="12" t="s">
        <v>349</v>
      </c>
      <c r="C302" s="12" t="s">
        <v>326</v>
      </c>
      <c r="D302" s="10" t="s">
        <v>32</v>
      </c>
      <c r="E302" s="10" t="s">
        <v>357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79">
        <v>298</v>
      </c>
      <c r="N302" s="15">
        <v>0.88506000000000007</v>
      </c>
    </row>
    <row r="303" spans="1:14" x14ac:dyDescent="0.25">
      <c r="A303" s="12" t="s">
        <v>321</v>
      </c>
      <c r="B303" s="12" t="s">
        <v>349</v>
      </c>
      <c r="C303" s="12" t="s">
        <v>326</v>
      </c>
      <c r="D303" s="10"/>
      <c r="E303" s="10" t="s">
        <v>358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2</v>
      </c>
      <c r="L303" s="10">
        <v>0</v>
      </c>
      <c r="M303" s="79">
        <v>235</v>
      </c>
      <c r="N303" s="15">
        <v>0.69795000000000007</v>
      </c>
    </row>
    <row r="304" spans="1:14" x14ac:dyDescent="0.25">
      <c r="A304" s="12" t="s">
        <v>321</v>
      </c>
      <c r="B304" s="12" t="s">
        <v>349</v>
      </c>
      <c r="C304" s="12" t="s">
        <v>340</v>
      </c>
      <c r="D304" s="10" t="s">
        <v>32</v>
      </c>
      <c r="E304" s="10" t="s">
        <v>359</v>
      </c>
      <c r="F304" s="10">
        <v>0</v>
      </c>
      <c r="G304" s="10">
        <v>1</v>
      </c>
      <c r="H304" s="10">
        <v>0</v>
      </c>
      <c r="I304" s="10">
        <v>0</v>
      </c>
      <c r="J304" s="10">
        <v>3</v>
      </c>
      <c r="K304" s="10">
        <v>3</v>
      </c>
      <c r="L304" s="10">
        <v>0</v>
      </c>
      <c r="M304" s="79">
        <v>478</v>
      </c>
      <c r="N304" s="15">
        <v>1.4196599999999999</v>
      </c>
    </row>
    <row r="305" spans="1:14" x14ac:dyDescent="0.25">
      <c r="A305" s="12" t="s">
        <v>321</v>
      </c>
      <c r="B305" s="12" t="s">
        <v>349</v>
      </c>
      <c r="C305" s="12" t="s">
        <v>326</v>
      </c>
      <c r="D305" s="10" t="s">
        <v>32</v>
      </c>
      <c r="E305" s="10" t="s">
        <v>360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79">
        <v>216</v>
      </c>
      <c r="N305" s="15">
        <v>0.64151999999999998</v>
      </c>
    </row>
    <row r="306" spans="1:14" x14ac:dyDescent="0.25">
      <c r="A306" s="12" t="s">
        <v>321</v>
      </c>
      <c r="B306" s="12" t="s">
        <v>349</v>
      </c>
      <c r="C306" s="12" t="s">
        <v>340</v>
      </c>
      <c r="D306" s="10" t="s">
        <v>32</v>
      </c>
      <c r="E306" s="10" t="s">
        <v>361</v>
      </c>
      <c r="F306" s="10">
        <v>0</v>
      </c>
      <c r="G306" s="10">
        <v>0</v>
      </c>
      <c r="H306" s="10">
        <v>0</v>
      </c>
      <c r="I306" s="10">
        <v>1</v>
      </c>
      <c r="J306" s="10">
        <v>0</v>
      </c>
      <c r="K306" s="10">
        <v>0</v>
      </c>
      <c r="L306" s="10">
        <v>0</v>
      </c>
      <c r="M306" s="79">
        <v>173</v>
      </c>
      <c r="N306" s="15">
        <v>0.5138100000000001</v>
      </c>
    </row>
    <row r="307" spans="1:14" x14ac:dyDescent="0.25">
      <c r="A307" s="16" t="s">
        <v>569</v>
      </c>
      <c r="B307" s="34"/>
      <c r="C307" s="34"/>
      <c r="D307" s="18"/>
      <c r="E307" s="17"/>
      <c r="F307" s="20">
        <f>SUM(F308,F330,F353,F366,)</f>
        <v>39</v>
      </c>
      <c r="G307" s="20">
        <f t="shared" ref="G307:M307" si="27">SUM(G308,G330,G353,G366,)</f>
        <v>30</v>
      </c>
      <c r="H307" s="20">
        <f t="shared" si="27"/>
        <v>48</v>
      </c>
      <c r="I307" s="20">
        <f t="shared" si="27"/>
        <v>63</v>
      </c>
      <c r="J307" s="20">
        <f t="shared" si="27"/>
        <v>63</v>
      </c>
      <c r="K307" s="20">
        <f t="shared" si="27"/>
        <v>72</v>
      </c>
      <c r="L307" s="20"/>
      <c r="M307" s="77">
        <f t="shared" si="27"/>
        <v>22792</v>
      </c>
      <c r="N307" s="30">
        <f>((M307+(M307*10%))*1.08%)*25%</f>
        <v>67.692240000000012</v>
      </c>
    </row>
    <row r="308" spans="1:14" x14ac:dyDescent="0.25">
      <c r="A308" s="16" t="s">
        <v>444</v>
      </c>
      <c r="B308" s="34"/>
      <c r="C308" s="34"/>
      <c r="D308" s="18"/>
      <c r="E308" s="17"/>
      <c r="F308" s="19">
        <f>SUM(F309:F329)</f>
        <v>2</v>
      </c>
      <c r="G308" s="19">
        <f t="shared" ref="G308:M308" si="28">SUM(G309:G329)</f>
        <v>2</v>
      </c>
      <c r="H308" s="19">
        <f t="shared" si="28"/>
        <v>2</v>
      </c>
      <c r="I308" s="19">
        <f t="shared" si="28"/>
        <v>2</v>
      </c>
      <c r="J308" s="19">
        <f t="shared" si="28"/>
        <v>5</v>
      </c>
      <c r="K308" s="19">
        <f t="shared" si="28"/>
        <v>8</v>
      </c>
      <c r="L308" s="19"/>
      <c r="M308" s="78">
        <f t="shared" si="28"/>
        <v>4957</v>
      </c>
      <c r="N308" s="35">
        <f>((M308+(M308*10%))*1.08%)*25%</f>
        <v>14.722290000000001</v>
      </c>
    </row>
    <row r="309" spans="1:14" x14ac:dyDescent="0.25">
      <c r="A309" s="12" t="s">
        <v>365</v>
      </c>
      <c r="B309" s="12" t="s">
        <v>366</v>
      </c>
      <c r="C309" s="12" t="s">
        <v>367</v>
      </c>
      <c r="D309" s="10" t="s">
        <v>32</v>
      </c>
      <c r="E309" s="10" t="s">
        <v>368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/>
      <c r="M309" s="79">
        <v>118</v>
      </c>
      <c r="N309" s="15">
        <v>0.35046000000000005</v>
      </c>
    </row>
    <row r="310" spans="1:14" x14ac:dyDescent="0.25">
      <c r="A310" s="12" t="s">
        <v>365</v>
      </c>
      <c r="B310" s="12" t="s">
        <v>366</v>
      </c>
      <c r="C310" s="12" t="s">
        <v>369</v>
      </c>
      <c r="D310" s="10" t="s">
        <v>32</v>
      </c>
      <c r="E310" s="10" t="s">
        <v>370</v>
      </c>
      <c r="F310" s="10">
        <v>0</v>
      </c>
      <c r="G310" s="10">
        <v>0</v>
      </c>
      <c r="H310" s="10">
        <v>0</v>
      </c>
      <c r="I310" s="10">
        <v>0</v>
      </c>
      <c r="J310" s="10">
        <v>1</v>
      </c>
      <c r="K310" s="10">
        <v>0</v>
      </c>
      <c r="L310" s="10"/>
      <c r="M310" s="79">
        <v>159</v>
      </c>
      <c r="N310" s="15">
        <v>0.47223000000000004</v>
      </c>
    </row>
    <row r="311" spans="1:14" x14ac:dyDescent="0.25">
      <c r="A311" s="12" t="s">
        <v>365</v>
      </c>
      <c r="B311" s="12" t="s">
        <v>366</v>
      </c>
      <c r="C311" s="12" t="s">
        <v>64</v>
      </c>
      <c r="D311" s="10" t="s">
        <v>32</v>
      </c>
      <c r="E311" s="10" t="s">
        <v>371</v>
      </c>
      <c r="F311" s="10">
        <v>0</v>
      </c>
      <c r="G311" s="10">
        <v>1</v>
      </c>
      <c r="H311" s="10">
        <v>0</v>
      </c>
      <c r="I311" s="10">
        <v>0</v>
      </c>
      <c r="J311" s="10">
        <v>1</v>
      </c>
      <c r="K311" s="10">
        <v>2</v>
      </c>
      <c r="L311" s="10"/>
      <c r="M311" s="79">
        <v>417</v>
      </c>
      <c r="N311" s="15">
        <v>1.2384900000000001</v>
      </c>
    </row>
    <row r="312" spans="1:14" x14ac:dyDescent="0.25">
      <c r="A312" s="12" t="s">
        <v>365</v>
      </c>
      <c r="B312" s="12" t="s">
        <v>366</v>
      </c>
      <c r="C312" s="12" t="s">
        <v>367</v>
      </c>
      <c r="D312" s="10" t="s">
        <v>32</v>
      </c>
      <c r="E312" s="10" t="s">
        <v>372</v>
      </c>
      <c r="F312" s="10">
        <v>1</v>
      </c>
      <c r="G312" s="10">
        <v>1</v>
      </c>
      <c r="H312" s="10">
        <v>0</v>
      </c>
      <c r="I312" s="10">
        <v>0</v>
      </c>
      <c r="J312" s="10">
        <v>1</v>
      </c>
      <c r="K312" s="10">
        <v>0</v>
      </c>
      <c r="L312" s="10"/>
      <c r="M312" s="79">
        <v>266</v>
      </c>
      <c r="N312" s="15">
        <v>0.79002000000000006</v>
      </c>
    </row>
    <row r="313" spans="1:14" x14ac:dyDescent="0.25">
      <c r="A313" s="12" t="s">
        <v>365</v>
      </c>
      <c r="B313" s="12" t="s">
        <v>366</v>
      </c>
      <c r="C313" s="12" t="s">
        <v>367</v>
      </c>
      <c r="D313" s="10" t="s">
        <v>32</v>
      </c>
      <c r="E313" s="10" t="s">
        <v>373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/>
      <c r="M313" s="79">
        <v>136</v>
      </c>
      <c r="N313" s="15">
        <v>0.40392</v>
      </c>
    </row>
    <row r="314" spans="1:14" x14ac:dyDescent="0.25">
      <c r="A314" s="12" t="s">
        <v>365</v>
      </c>
      <c r="B314" s="12" t="s">
        <v>366</v>
      </c>
      <c r="C314" s="12" t="s">
        <v>374</v>
      </c>
      <c r="D314" s="10" t="s">
        <v>32</v>
      </c>
      <c r="E314" s="10" t="s">
        <v>366</v>
      </c>
      <c r="F314" s="10">
        <v>0</v>
      </c>
      <c r="G314" s="10">
        <v>0</v>
      </c>
      <c r="H314" s="10">
        <v>1</v>
      </c>
      <c r="I314" s="10">
        <v>0</v>
      </c>
      <c r="J314" s="10">
        <v>1</v>
      </c>
      <c r="K314" s="10">
        <v>0</v>
      </c>
      <c r="L314" s="10"/>
      <c r="M314" s="79">
        <v>849</v>
      </c>
      <c r="N314" s="15">
        <v>2.5215300000000003</v>
      </c>
    </row>
    <row r="315" spans="1:14" x14ac:dyDescent="0.25">
      <c r="A315" s="12" t="s">
        <v>365</v>
      </c>
      <c r="B315" s="12" t="s">
        <v>366</v>
      </c>
      <c r="C315" s="12" t="s">
        <v>367</v>
      </c>
      <c r="D315" s="10" t="s">
        <v>32</v>
      </c>
      <c r="E315" s="10" t="s">
        <v>375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/>
      <c r="M315" s="79">
        <v>113</v>
      </c>
      <c r="N315" s="15">
        <v>0.33561000000000002</v>
      </c>
    </row>
    <row r="316" spans="1:14" x14ac:dyDescent="0.25">
      <c r="A316" s="12" t="s">
        <v>365</v>
      </c>
      <c r="B316" s="12" t="s">
        <v>366</v>
      </c>
      <c r="C316" s="12" t="s">
        <v>374</v>
      </c>
      <c r="D316" s="10" t="s">
        <v>32</v>
      </c>
      <c r="E316" s="10" t="s">
        <v>376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/>
      <c r="M316" s="79">
        <v>38</v>
      </c>
      <c r="N316" s="15">
        <v>0.11286</v>
      </c>
    </row>
    <row r="317" spans="1:14" x14ac:dyDescent="0.25">
      <c r="A317" s="12" t="s">
        <v>365</v>
      </c>
      <c r="B317" s="12" t="s">
        <v>366</v>
      </c>
      <c r="C317" s="12" t="s">
        <v>374</v>
      </c>
      <c r="D317" s="10" t="s">
        <v>32</v>
      </c>
      <c r="E317" s="10" t="s">
        <v>377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1</v>
      </c>
      <c r="L317" s="10"/>
      <c r="M317" s="79">
        <v>133</v>
      </c>
      <c r="N317" s="15">
        <v>0.39501000000000003</v>
      </c>
    </row>
    <row r="318" spans="1:14" x14ac:dyDescent="0.25">
      <c r="A318" s="12" t="s">
        <v>365</v>
      </c>
      <c r="B318" s="12" t="s">
        <v>366</v>
      </c>
      <c r="C318" s="12" t="s">
        <v>369</v>
      </c>
      <c r="D318" s="10" t="s">
        <v>32</v>
      </c>
      <c r="E318" s="10" t="s">
        <v>378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/>
      <c r="M318" s="79">
        <v>89</v>
      </c>
      <c r="N318" s="15">
        <v>0.26433000000000001</v>
      </c>
    </row>
    <row r="319" spans="1:14" x14ac:dyDescent="0.25">
      <c r="A319" s="12" t="s">
        <v>365</v>
      </c>
      <c r="B319" s="12" t="s">
        <v>366</v>
      </c>
      <c r="C319" s="12" t="s">
        <v>64</v>
      </c>
      <c r="D319" s="10" t="s">
        <v>32</v>
      </c>
      <c r="E319" s="10" t="s">
        <v>379</v>
      </c>
      <c r="F319" s="10">
        <v>0</v>
      </c>
      <c r="G319" s="10">
        <v>0</v>
      </c>
      <c r="H319" s="10">
        <v>1</v>
      </c>
      <c r="I319" s="10">
        <v>0</v>
      </c>
      <c r="J319" s="10">
        <v>0</v>
      </c>
      <c r="K319" s="10">
        <v>0</v>
      </c>
      <c r="L319" s="10"/>
      <c r="M319" s="79">
        <v>310</v>
      </c>
      <c r="N319" s="15">
        <v>0.92070000000000007</v>
      </c>
    </row>
    <row r="320" spans="1:14" x14ac:dyDescent="0.25">
      <c r="A320" s="12" t="s">
        <v>365</v>
      </c>
      <c r="B320" s="12" t="s">
        <v>366</v>
      </c>
      <c r="C320" s="12" t="s">
        <v>367</v>
      </c>
      <c r="D320" s="10" t="s">
        <v>32</v>
      </c>
      <c r="E320" s="10" t="s">
        <v>380</v>
      </c>
      <c r="F320" s="10">
        <v>1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/>
      <c r="M320" s="79">
        <v>162</v>
      </c>
      <c r="N320" s="15">
        <v>0.48114000000000001</v>
      </c>
    </row>
    <row r="321" spans="1:14" x14ac:dyDescent="0.25">
      <c r="A321" s="12" t="s">
        <v>365</v>
      </c>
      <c r="B321" s="12" t="s">
        <v>366</v>
      </c>
      <c r="C321" s="12" t="s">
        <v>374</v>
      </c>
      <c r="D321" s="10" t="s">
        <v>32</v>
      </c>
      <c r="E321" s="10" t="s">
        <v>381</v>
      </c>
      <c r="F321" s="10">
        <v>0</v>
      </c>
      <c r="G321" s="10">
        <v>0</v>
      </c>
      <c r="H321" s="10">
        <v>0</v>
      </c>
      <c r="I321" s="10">
        <v>1</v>
      </c>
      <c r="J321" s="10">
        <v>0</v>
      </c>
      <c r="K321" s="10">
        <v>3</v>
      </c>
      <c r="L321" s="10"/>
      <c r="M321" s="79">
        <v>241</v>
      </c>
      <c r="N321" s="15">
        <v>0.71577000000000013</v>
      </c>
    </row>
    <row r="322" spans="1:14" x14ac:dyDescent="0.25">
      <c r="A322" s="12" t="s">
        <v>365</v>
      </c>
      <c r="B322" s="12" t="s">
        <v>366</v>
      </c>
      <c r="C322" s="12" t="s">
        <v>64</v>
      </c>
      <c r="D322" s="10" t="s">
        <v>32</v>
      </c>
      <c r="E322" s="10" t="s">
        <v>382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/>
      <c r="M322" s="79">
        <v>68</v>
      </c>
      <c r="N322" s="15">
        <v>0.20196</v>
      </c>
    </row>
    <row r="323" spans="1:14" x14ac:dyDescent="0.25">
      <c r="A323" s="12" t="s">
        <v>365</v>
      </c>
      <c r="B323" s="12" t="s">
        <v>366</v>
      </c>
      <c r="C323" s="12" t="s">
        <v>374</v>
      </c>
      <c r="D323" s="10" t="s">
        <v>32</v>
      </c>
      <c r="E323" s="10" t="s">
        <v>383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1</v>
      </c>
      <c r="L323" s="10"/>
      <c r="M323" s="79">
        <v>559</v>
      </c>
      <c r="N323" s="15">
        <v>1.6602300000000001</v>
      </c>
    </row>
    <row r="324" spans="1:14" x14ac:dyDescent="0.25">
      <c r="A324" s="12" t="s">
        <v>365</v>
      </c>
      <c r="B324" s="12" t="s">
        <v>366</v>
      </c>
      <c r="C324" s="12" t="s">
        <v>367</v>
      </c>
      <c r="D324" s="10" t="s">
        <v>32</v>
      </c>
      <c r="E324" s="10" t="s">
        <v>384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/>
      <c r="M324" s="79">
        <v>487</v>
      </c>
      <c r="N324" s="15">
        <v>1.4463900000000003</v>
      </c>
    </row>
    <row r="325" spans="1:14" x14ac:dyDescent="0.25">
      <c r="A325" s="12" t="s">
        <v>365</v>
      </c>
      <c r="B325" s="12" t="s">
        <v>366</v>
      </c>
      <c r="C325" s="12" t="s">
        <v>374</v>
      </c>
      <c r="D325" s="10" t="s">
        <v>32</v>
      </c>
      <c r="E325" s="10" t="s">
        <v>385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/>
      <c r="M325" s="79">
        <v>108</v>
      </c>
      <c r="N325" s="15">
        <v>0.32075999999999999</v>
      </c>
    </row>
    <row r="326" spans="1:14" x14ac:dyDescent="0.25">
      <c r="A326" s="12" t="s">
        <v>365</v>
      </c>
      <c r="B326" s="12" t="s">
        <v>366</v>
      </c>
      <c r="C326" s="12" t="s">
        <v>367</v>
      </c>
      <c r="D326" s="10" t="s">
        <v>32</v>
      </c>
      <c r="E326" s="10" t="s">
        <v>386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1</v>
      </c>
      <c r="L326" s="10"/>
      <c r="M326" s="79">
        <v>205</v>
      </c>
      <c r="N326" s="15">
        <v>0.60885</v>
      </c>
    </row>
    <row r="327" spans="1:14" x14ac:dyDescent="0.25">
      <c r="A327" s="12" t="s">
        <v>365</v>
      </c>
      <c r="B327" s="12" t="s">
        <v>366</v>
      </c>
      <c r="C327" s="12" t="s">
        <v>64</v>
      </c>
      <c r="D327" s="10" t="s">
        <v>32</v>
      </c>
      <c r="E327" s="10" t="s">
        <v>387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/>
      <c r="M327" s="79">
        <v>160</v>
      </c>
      <c r="N327" s="15">
        <v>0.47520000000000001</v>
      </c>
    </row>
    <row r="328" spans="1:14" x14ac:dyDescent="0.25">
      <c r="A328" s="12" t="s">
        <v>365</v>
      </c>
      <c r="B328" s="12" t="s">
        <v>366</v>
      </c>
      <c r="C328" s="12" t="s">
        <v>367</v>
      </c>
      <c r="D328" s="10" t="s">
        <v>32</v>
      </c>
      <c r="E328" s="10" t="s">
        <v>388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/>
      <c r="M328" s="79">
        <v>107</v>
      </c>
      <c r="N328" s="15">
        <v>0.31779000000000002</v>
      </c>
    </row>
    <row r="329" spans="1:14" x14ac:dyDescent="0.25">
      <c r="A329" s="12" t="s">
        <v>365</v>
      </c>
      <c r="B329" s="12" t="s">
        <v>366</v>
      </c>
      <c r="C329" s="12" t="s">
        <v>374</v>
      </c>
      <c r="D329" s="10" t="s">
        <v>32</v>
      </c>
      <c r="E329" s="10" t="s">
        <v>389</v>
      </c>
      <c r="F329" s="10">
        <v>0</v>
      </c>
      <c r="G329" s="10">
        <v>0</v>
      </c>
      <c r="H329" s="10">
        <v>0</v>
      </c>
      <c r="I329" s="10">
        <v>1</v>
      </c>
      <c r="J329" s="10">
        <v>1</v>
      </c>
      <c r="K329" s="10">
        <v>0</v>
      </c>
      <c r="L329" s="10"/>
      <c r="M329" s="79">
        <v>232</v>
      </c>
      <c r="N329" s="15">
        <v>0.68903999999999999</v>
      </c>
    </row>
    <row r="330" spans="1:14" x14ac:dyDescent="0.25">
      <c r="A330" s="16" t="s">
        <v>445</v>
      </c>
      <c r="B330" s="34"/>
      <c r="C330" s="34"/>
      <c r="D330" s="18"/>
      <c r="E330" s="17"/>
      <c r="F330" s="19">
        <f>SUM(F331:F352)</f>
        <v>0</v>
      </c>
      <c r="G330" s="19">
        <f t="shared" ref="G330:M330" si="29">SUM(G331:G352)</f>
        <v>0</v>
      </c>
      <c r="H330" s="19">
        <f t="shared" si="29"/>
        <v>3</v>
      </c>
      <c r="I330" s="19">
        <f t="shared" si="29"/>
        <v>9</v>
      </c>
      <c r="J330" s="19">
        <f t="shared" si="29"/>
        <v>11</v>
      </c>
      <c r="K330" s="19">
        <f t="shared" si="29"/>
        <v>10</v>
      </c>
      <c r="L330" s="19"/>
      <c r="M330" s="78">
        <f t="shared" si="29"/>
        <v>5592</v>
      </c>
      <c r="N330" s="35">
        <f>((M330+(M330*10%))*1.08%)*25%</f>
        <v>16.608240000000002</v>
      </c>
    </row>
    <row r="331" spans="1:14" x14ac:dyDescent="0.25">
      <c r="A331" s="12" t="s">
        <v>365</v>
      </c>
      <c r="B331" s="12" t="s">
        <v>390</v>
      </c>
      <c r="C331" s="12" t="s">
        <v>374</v>
      </c>
      <c r="D331" s="10" t="s">
        <v>32</v>
      </c>
      <c r="E331" s="10" t="s">
        <v>391</v>
      </c>
      <c r="F331" s="10">
        <v>0</v>
      </c>
      <c r="G331" s="10">
        <v>0</v>
      </c>
      <c r="H331" s="10">
        <v>0</v>
      </c>
      <c r="I331" s="10">
        <v>1</v>
      </c>
      <c r="J331" s="10">
        <v>1</v>
      </c>
      <c r="K331" s="10">
        <v>0</v>
      </c>
      <c r="L331" s="10"/>
      <c r="M331" s="79">
        <v>303</v>
      </c>
      <c r="N331" s="15">
        <v>0.8999100000000001</v>
      </c>
    </row>
    <row r="332" spans="1:14" x14ac:dyDescent="0.25">
      <c r="A332" s="12" t="s">
        <v>365</v>
      </c>
      <c r="B332" s="12" t="s">
        <v>390</v>
      </c>
      <c r="C332" s="12" t="s">
        <v>374</v>
      </c>
      <c r="D332" s="10" t="s">
        <v>32</v>
      </c>
      <c r="E332" s="10" t="s">
        <v>392</v>
      </c>
      <c r="F332" s="10">
        <v>0</v>
      </c>
      <c r="G332" s="10">
        <v>0</v>
      </c>
      <c r="H332" s="10">
        <v>0</v>
      </c>
      <c r="I332" s="10">
        <v>0</v>
      </c>
      <c r="J332" s="10">
        <v>3</v>
      </c>
      <c r="K332" s="10">
        <v>3</v>
      </c>
      <c r="L332" s="10"/>
      <c r="M332" s="79">
        <v>697</v>
      </c>
      <c r="N332" s="15">
        <v>2.0700900000000004</v>
      </c>
    </row>
    <row r="333" spans="1:14" x14ac:dyDescent="0.25">
      <c r="A333" s="12" t="s">
        <v>365</v>
      </c>
      <c r="B333" s="12" t="s">
        <v>390</v>
      </c>
      <c r="C333" s="12" t="s">
        <v>374</v>
      </c>
      <c r="D333" s="10" t="s">
        <v>32</v>
      </c>
      <c r="E333" s="10" t="s">
        <v>393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/>
      <c r="M333" s="79">
        <v>137</v>
      </c>
      <c r="N333" s="15">
        <v>0.40688999999999997</v>
      </c>
    </row>
    <row r="334" spans="1:14" x14ac:dyDescent="0.25">
      <c r="A334" s="12" t="s">
        <v>365</v>
      </c>
      <c r="B334" s="12" t="s">
        <v>390</v>
      </c>
      <c r="C334" s="12" t="s">
        <v>340</v>
      </c>
      <c r="D334" s="10" t="s">
        <v>32</v>
      </c>
      <c r="E334" s="10" t="s">
        <v>394</v>
      </c>
      <c r="F334" s="10">
        <v>0</v>
      </c>
      <c r="G334" s="10">
        <v>0</v>
      </c>
      <c r="H334" s="10">
        <v>0</v>
      </c>
      <c r="I334" s="10">
        <v>0</v>
      </c>
      <c r="J334" s="10">
        <v>1</v>
      </c>
      <c r="K334" s="10">
        <v>1</v>
      </c>
      <c r="L334" s="10"/>
      <c r="M334" s="79">
        <v>448</v>
      </c>
      <c r="N334" s="15">
        <v>1.3305600000000002</v>
      </c>
    </row>
    <row r="335" spans="1:14" x14ac:dyDescent="0.25">
      <c r="A335" s="12" t="s">
        <v>365</v>
      </c>
      <c r="B335" s="12" t="s">
        <v>390</v>
      </c>
      <c r="C335" s="12" t="s">
        <v>340</v>
      </c>
      <c r="D335" s="10" t="s">
        <v>32</v>
      </c>
      <c r="E335" s="10" t="s">
        <v>395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/>
      <c r="M335" s="79">
        <v>51</v>
      </c>
      <c r="N335" s="15">
        <v>0.15147000000000002</v>
      </c>
    </row>
    <row r="336" spans="1:14" x14ac:dyDescent="0.25">
      <c r="A336" s="12" t="s">
        <v>365</v>
      </c>
      <c r="B336" s="12" t="s">
        <v>390</v>
      </c>
      <c r="C336" s="12" t="s">
        <v>374</v>
      </c>
      <c r="D336" s="10" t="s">
        <v>32</v>
      </c>
      <c r="E336" s="10" t="s">
        <v>390</v>
      </c>
      <c r="F336" s="10">
        <v>0</v>
      </c>
      <c r="G336" s="10">
        <v>0</v>
      </c>
      <c r="H336" s="10">
        <v>2</v>
      </c>
      <c r="I336" s="10">
        <v>3</v>
      </c>
      <c r="J336" s="10">
        <v>3</v>
      </c>
      <c r="K336" s="10">
        <v>1</v>
      </c>
      <c r="L336" s="10"/>
      <c r="M336" s="79">
        <v>1180</v>
      </c>
      <c r="N336" s="15">
        <v>3.5046000000000004</v>
      </c>
    </row>
    <row r="337" spans="1:14" x14ac:dyDescent="0.25">
      <c r="A337" s="12" t="s">
        <v>365</v>
      </c>
      <c r="B337" s="12" t="s">
        <v>390</v>
      </c>
      <c r="C337" s="12" t="s">
        <v>374</v>
      </c>
      <c r="D337" s="10" t="s">
        <v>32</v>
      </c>
      <c r="E337" s="10" t="s">
        <v>396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/>
      <c r="M337" s="79">
        <v>95</v>
      </c>
      <c r="N337" s="15">
        <v>0.28215000000000001</v>
      </c>
    </row>
    <row r="338" spans="1:14" x14ac:dyDescent="0.25">
      <c r="A338" s="12" t="s">
        <v>365</v>
      </c>
      <c r="B338" s="12" t="s">
        <v>390</v>
      </c>
      <c r="C338" s="12" t="s">
        <v>340</v>
      </c>
      <c r="D338" s="10" t="s">
        <v>32</v>
      </c>
      <c r="E338" s="10" t="s">
        <v>397</v>
      </c>
      <c r="F338" s="10">
        <v>0</v>
      </c>
      <c r="G338" s="10">
        <v>0</v>
      </c>
      <c r="H338" s="10">
        <v>0</v>
      </c>
      <c r="I338" s="10">
        <v>2</v>
      </c>
      <c r="J338" s="10">
        <v>0</v>
      </c>
      <c r="K338" s="10">
        <v>0</v>
      </c>
      <c r="L338" s="10"/>
      <c r="M338" s="79">
        <v>175</v>
      </c>
      <c r="N338" s="15">
        <v>0.51975000000000005</v>
      </c>
    </row>
    <row r="339" spans="1:14" x14ac:dyDescent="0.25">
      <c r="A339" s="12" t="s">
        <v>365</v>
      </c>
      <c r="B339" s="12" t="s">
        <v>390</v>
      </c>
      <c r="C339" s="12" t="s">
        <v>374</v>
      </c>
      <c r="D339" s="10" t="s">
        <v>32</v>
      </c>
      <c r="E339" s="10" t="s">
        <v>398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1</v>
      </c>
      <c r="L339" s="10"/>
      <c r="M339" s="79">
        <v>112</v>
      </c>
      <c r="N339" s="15">
        <v>0.33264000000000005</v>
      </c>
    </row>
    <row r="340" spans="1:14" x14ac:dyDescent="0.25">
      <c r="A340" s="12" t="s">
        <v>365</v>
      </c>
      <c r="B340" s="12" t="s">
        <v>390</v>
      </c>
      <c r="C340" s="12" t="s">
        <v>369</v>
      </c>
      <c r="D340" s="10" t="s">
        <v>32</v>
      </c>
      <c r="E340" s="10" t="s">
        <v>399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/>
      <c r="M340" s="79">
        <v>129</v>
      </c>
      <c r="N340" s="15">
        <v>0.38313000000000003</v>
      </c>
    </row>
    <row r="341" spans="1:14" x14ac:dyDescent="0.25">
      <c r="A341" s="12" t="s">
        <v>365</v>
      </c>
      <c r="B341" s="12" t="s">
        <v>390</v>
      </c>
      <c r="C341" s="12" t="s">
        <v>374</v>
      </c>
      <c r="D341" s="10" t="s">
        <v>32</v>
      </c>
      <c r="E341" s="10" t="s">
        <v>400</v>
      </c>
      <c r="F341" s="10">
        <v>0</v>
      </c>
      <c r="G341" s="10">
        <v>0</v>
      </c>
      <c r="H341" s="10">
        <v>0</v>
      </c>
      <c r="I341" s="10">
        <v>1</v>
      </c>
      <c r="J341" s="10">
        <v>1</v>
      </c>
      <c r="K341" s="10">
        <v>0</v>
      </c>
      <c r="L341" s="10"/>
      <c r="M341" s="79">
        <v>144</v>
      </c>
      <c r="N341" s="15">
        <v>0.42768000000000006</v>
      </c>
    </row>
    <row r="342" spans="1:14" x14ac:dyDescent="0.25">
      <c r="A342" s="12" t="s">
        <v>365</v>
      </c>
      <c r="B342" s="12" t="s">
        <v>390</v>
      </c>
      <c r="C342" s="12" t="s">
        <v>369</v>
      </c>
      <c r="D342" s="10" t="s">
        <v>32</v>
      </c>
      <c r="E342" s="10" t="s">
        <v>401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/>
      <c r="M342" s="79">
        <v>116</v>
      </c>
      <c r="N342" s="15">
        <v>0.34451999999999999</v>
      </c>
    </row>
    <row r="343" spans="1:14" x14ac:dyDescent="0.25">
      <c r="A343" s="12" t="s">
        <v>365</v>
      </c>
      <c r="B343" s="12" t="s">
        <v>390</v>
      </c>
      <c r="C343" s="12" t="s">
        <v>340</v>
      </c>
      <c r="D343" s="10" t="s">
        <v>32</v>
      </c>
      <c r="E343" s="10" t="s">
        <v>402</v>
      </c>
      <c r="F343" s="10">
        <v>0</v>
      </c>
      <c r="G343" s="10">
        <v>0</v>
      </c>
      <c r="H343" s="10">
        <v>0</v>
      </c>
      <c r="I343" s="10">
        <v>0</v>
      </c>
      <c r="J343" s="10">
        <v>1</v>
      </c>
      <c r="K343" s="10">
        <v>1</v>
      </c>
      <c r="L343" s="10"/>
      <c r="M343" s="79">
        <v>287</v>
      </c>
      <c r="N343" s="15">
        <v>0.85238999999999998</v>
      </c>
    </row>
    <row r="344" spans="1:14" x14ac:dyDescent="0.25">
      <c r="A344" s="12" t="s">
        <v>365</v>
      </c>
      <c r="B344" s="12" t="s">
        <v>390</v>
      </c>
      <c r="C344" s="12" t="s">
        <v>340</v>
      </c>
      <c r="D344" s="10" t="s">
        <v>32</v>
      </c>
      <c r="E344" s="10" t="s">
        <v>403</v>
      </c>
      <c r="F344" s="10">
        <v>0</v>
      </c>
      <c r="G344" s="10">
        <v>0</v>
      </c>
      <c r="H344" s="10">
        <v>0</v>
      </c>
      <c r="I344" s="10">
        <v>1</v>
      </c>
      <c r="J344" s="10">
        <v>0</v>
      </c>
      <c r="K344" s="10">
        <v>0</v>
      </c>
      <c r="L344" s="10"/>
      <c r="M344" s="79">
        <v>162</v>
      </c>
      <c r="N344" s="15">
        <v>0.48114000000000001</v>
      </c>
    </row>
    <row r="345" spans="1:14" x14ac:dyDescent="0.25">
      <c r="A345" s="12" t="s">
        <v>365</v>
      </c>
      <c r="B345" s="12" t="s">
        <v>390</v>
      </c>
      <c r="C345" s="12" t="s">
        <v>369</v>
      </c>
      <c r="D345" s="10" t="s">
        <v>32</v>
      </c>
      <c r="E345" s="10" t="s">
        <v>404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/>
      <c r="M345" s="79">
        <v>100</v>
      </c>
      <c r="N345" s="15">
        <v>0.29700000000000004</v>
      </c>
    </row>
    <row r="346" spans="1:14" x14ac:dyDescent="0.25">
      <c r="A346" s="12" t="s">
        <v>365</v>
      </c>
      <c r="B346" s="12" t="s">
        <v>390</v>
      </c>
      <c r="C346" s="12" t="s">
        <v>374</v>
      </c>
      <c r="D346" s="10" t="s">
        <v>32</v>
      </c>
      <c r="E346" s="10" t="s">
        <v>405</v>
      </c>
      <c r="F346" s="10">
        <v>0</v>
      </c>
      <c r="G346" s="10">
        <v>0</v>
      </c>
      <c r="H346" s="10">
        <v>1</v>
      </c>
      <c r="I346" s="10">
        <v>0</v>
      </c>
      <c r="J346" s="10">
        <v>1</v>
      </c>
      <c r="K346" s="10">
        <v>0</v>
      </c>
      <c r="L346" s="10"/>
      <c r="M346" s="79">
        <v>255</v>
      </c>
      <c r="N346" s="15">
        <v>0.75735000000000008</v>
      </c>
    </row>
    <row r="347" spans="1:14" x14ac:dyDescent="0.25">
      <c r="A347" s="12" t="s">
        <v>365</v>
      </c>
      <c r="B347" s="12" t="s">
        <v>390</v>
      </c>
      <c r="C347" s="12" t="s">
        <v>374</v>
      </c>
      <c r="D347" s="10" t="s">
        <v>32</v>
      </c>
      <c r="E347" s="10" t="s">
        <v>406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/>
      <c r="M347" s="79">
        <v>165</v>
      </c>
      <c r="N347" s="15">
        <v>0.49005000000000004</v>
      </c>
    </row>
    <row r="348" spans="1:14" x14ac:dyDescent="0.25">
      <c r="A348" s="12" t="s">
        <v>365</v>
      </c>
      <c r="B348" s="12" t="s">
        <v>390</v>
      </c>
      <c r="C348" s="12" t="s">
        <v>340</v>
      </c>
      <c r="D348" s="10" t="s">
        <v>32</v>
      </c>
      <c r="E348" s="10" t="s">
        <v>407</v>
      </c>
      <c r="F348" s="10">
        <v>0</v>
      </c>
      <c r="G348" s="10">
        <v>0</v>
      </c>
      <c r="H348" s="10">
        <v>0</v>
      </c>
      <c r="I348" s="10">
        <v>1</v>
      </c>
      <c r="J348" s="10">
        <v>0</v>
      </c>
      <c r="K348" s="10">
        <v>3</v>
      </c>
      <c r="L348" s="10"/>
      <c r="M348" s="79">
        <v>389</v>
      </c>
      <c r="N348" s="15">
        <v>1.15533</v>
      </c>
    </row>
    <row r="349" spans="1:14" x14ac:dyDescent="0.25">
      <c r="A349" s="12" t="s">
        <v>365</v>
      </c>
      <c r="B349" s="12" t="s">
        <v>390</v>
      </c>
      <c r="C349" s="12" t="s">
        <v>374</v>
      </c>
      <c r="D349" s="10" t="s">
        <v>32</v>
      </c>
      <c r="E349" s="10" t="s">
        <v>408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/>
      <c r="M349" s="79">
        <v>129</v>
      </c>
      <c r="N349" s="15">
        <v>0.38313000000000003</v>
      </c>
    </row>
    <row r="350" spans="1:14" x14ac:dyDescent="0.25">
      <c r="A350" s="12" t="s">
        <v>365</v>
      </c>
      <c r="B350" s="12" t="s">
        <v>390</v>
      </c>
      <c r="C350" s="12" t="s">
        <v>374</v>
      </c>
      <c r="D350" s="10" t="s">
        <v>32</v>
      </c>
      <c r="E350" s="10" t="s">
        <v>409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/>
      <c r="M350" s="79">
        <v>103</v>
      </c>
      <c r="N350" s="15">
        <v>0.30591000000000002</v>
      </c>
    </row>
    <row r="351" spans="1:14" x14ac:dyDescent="0.25">
      <c r="A351" s="12" t="s">
        <v>365</v>
      </c>
      <c r="B351" s="12" t="s">
        <v>390</v>
      </c>
      <c r="C351" s="12" t="s">
        <v>374</v>
      </c>
      <c r="D351" s="10" t="s">
        <v>32</v>
      </c>
      <c r="E351" s="10" t="s">
        <v>410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/>
      <c r="M351" s="79">
        <v>196</v>
      </c>
      <c r="N351" s="15">
        <v>0.58211999999999997</v>
      </c>
    </row>
    <row r="352" spans="1:14" x14ac:dyDescent="0.25">
      <c r="A352" s="12" t="s">
        <v>365</v>
      </c>
      <c r="B352" s="12" t="s">
        <v>390</v>
      </c>
      <c r="C352" s="12" t="s">
        <v>374</v>
      </c>
      <c r="D352" s="10" t="s">
        <v>32</v>
      </c>
      <c r="E352" s="10" t="s">
        <v>411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/>
      <c r="M352" s="79">
        <v>219</v>
      </c>
      <c r="N352" s="15">
        <v>0.65043000000000006</v>
      </c>
    </row>
    <row r="353" spans="1:14" x14ac:dyDescent="0.25">
      <c r="A353" s="16" t="s">
        <v>446</v>
      </c>
      <c r="B353" s="34"/>
      <c r="C353" s="34"/>
      <c r="D353" s="18"/>
      <c r="E353" s="17"/>
      <c r="F353" s="19">
        <f>SUM(F354:F365)</f>
        <v>7</v>
      </c>
      <c r="G353" s="19">
        <f t="shared" ref="G353:M353" si="30">SUM(G354:G365)</f>
        <v>7</v>
      </c>
      <c r="H353" s="19">
        <f t="shared" si="30"/>
        <v>6</v>
      </c>
      <c r="I353" s="19">
        <f t="shared" si="30"/>
        <v>17</v>
      </c>
      <c r="J353" s="19">
        <f t="shared" si="30"/>
        <v>12</v>
      </c>
      <c r="K353" s="19">
        <f t="shared" si="30"/>
        <v>21</v>
      </c>
      <c r="L353" s="19"/>
      <c r="M353" s="78">
        <f t="shared" si="30"/>
        <v>2838</v>
      </c>
      <c r="N353" s="35">
        <f>((M353+(M353*10%))*1.08%)*25%</f>
        <v>8.4288600000000002</v>
      </c>
    </row>
    <row r="354" spans="1:14" x14ac:dyDescent="0.25">
      <c r="A354" s="12" t="s">
        <v>365</v>
      </c>
      <c r="B354" s="12" t="s">
        <v>412</v>
      </c>
      <c r="C354" s="12" t="s">
        <v>413</v>
      </c>
      <c r="D354" s="10" t="s">
        <v>32</v>
      </c>
      <c r="E354" s="10" t="s">
        <v>414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2</v>
      </c>
      <c r="L354" s="10"/>
      <c r="M354" s="79">
        <v>84</v>
      </c>
      <c r="N354" s="15">
        <v>0.24948000000000004</v>
      </c>
    </row>
    <row r="355" spans="1:14" x14ac:dyDescent="0.25">
      <c r="A355" s="12" t="s">
        <v>365</v>
      </c>
      <c r="B355" s="12" t="s">
        <v>412</v>
      </c>
      <c r="C355" s="12" t="s">
        <v>413</v>
      </c>
      <c r="D355" s="10"/>
      <c r="E355" s="10" t="s">
        <v>415</v>
      </c>
      <c r="F355" s="10">
        <v>0</v>
      </c>
      <c r="G355" s="10">
        <v>0</v>
      </c>
      <c r="H355" s="10">
        <v>1</v>
      </c>
      <c r="I355" s="10">
        <v>0</v>
      </c>
      <c r="J355" s="10">
        <v>0</v>
      </c>
      <c r="K355" s="10">
        <v>0</v>
      </c>
      <c r="L355" s="10"/>
      <c r="M355" s="79">
        <v>62</v>
      </c>
      <c r="N355" s="15">
        <v>0.18414000000000003</v>
      </c>
    </row>
    <row r="356" spans="1:14" x14ac:dyDescent="0.25">
      <c r="A356" s="12" t="s">
        <v>365</v>
      </c>
      <c r="B356" s="12" t="s">
        <v>412</v>
      </c>
      <c r="C356" s="12" t="s">
        <v>413</v>
      </c>
      <c r="D356" s="10" t="s">
        <v>32</v>
      </c>
      <c r="E356" s="10" t="s">
        <v>416</v>
      </c>
      <c r="F356" s="10">
        <v>0</v>
      </c>
      <c r="G356" s="10">
        <v>0</v>
      </c>
      <c r="H356" s="10">
        <v>0</v>
      </c>
      <c r="I356" s="10">
        <v>1</v>
      </c>
      <c r="J356" s="10">
        <v>0</v>
      </c>
      <c r="K356" s="10">
        <v>4</v>
      </c>
      <c r="L356" s="10"/>
      <c r="M356" s="79">
        <v>155</v>
      </c>
      <c r="N356" s="15">
        <v>0.46035000000000004</v>
      </c>
    </row>
    <row r="357" spans="1:14" x14ac:dyDescent="0.25">
      <c r="A357" s="12" t="s">
        <v>365</v>
      </c>
      <c r="B357" s="12" t="s">
        <v>412</v>
      </c>
      <c r="C357" s="12" t="s">
        <v>413</v>
      </c>
      <c r="D357" s="10" t="s">
        <v>32</v>
      </c>
      <c r="E357" s="10" t="s">
        <v>417</v>
      </c>
      <c r="F357" s="10">
        <v>0</v>
      </c>
      <c r="G357" s="10">
        <v>0</v>
      </c>
      <c r="H357" s="10">
        <v>0</v>
      </c>
      <c r="I357" s="10">
        <v>0</v>
      </c>
      <c r="J357" s="10">
        <v>1</v>
      </c>
      <c r="K357" s="10">
        <v>0</v>
      </c>
      <c r="L357" s="10"/>
      <c r="M357" s="79">
        <v>322</v>
      </c>
      <c r="N357" s="15">
        <v>0.95633999999999997</v>
      </c>
    </row>
    <row r="358" spans="1:14" x14ac:dyDescent="0.25">
      <c r="A358" s="12" t="s">
        <v>365</v>
      </c>
      <c r="B358" s="12" t="s">
        <v>412</v>
      </c>
      <c r="C358" s="12" t="s">
        <v>413</v>
      </c>
      <c r="D358" s="10" t="s">
        <v>32</v>
      </c>
      <c r="E358" s="10" t="s">
        <v>418</v>
      </c>
      <c r="F358" s="10">
        <v>1</v>
      </c>
      <c r="G358" s="10">
        <v>0</v>
      </c>
      <c r="H358" s="10">
        <v>1</v>
      </c>
      <c r="I358" s="10">
        <v>6</v>
      </c>
      <c r="J358" s="10">
        <v>6</v>
      </c>
      <c r="K358" s="10">
        <v>5</v>
      </c>
      <c r="L358" s="10"/>
      <c r="M358" s="79">
        <v>250</v>
      </c>
      <c r="N358" s="15">
        <v>0.74250000000000005</v>
      </c>
    </row>
    <row r="359" spans="1:14" x14ac:dyDescent="0.25">
      <c r="A359" s="12" t="s">
        <v>365</v>
      </c>
      <c r="B359" s="12" t="s">
        <v>412</v>
      </c>
      <c r="C359" s="12" t="s">
        <v>413</v>
      </c>
      <c r="D359" s="10" t="s">
        <v>32</v>
      </c>
      <c r="E359" s="10" t="s">
        <v>412</v>
      </c>
      <c r="F359" s="10">
        <v>2</v>
      </c>
      <c r="G359" s="10">
        <v>3</v>
      </c>
      <c r="H359" s="10">
        <v>4</v>
      </c>
      <c r="I359" s="10">
        <v>3</v>
      </c>
      <c r="J359" s="10">
        <v>3</v>
      </c>
      <c r="K359" s="10">
        <v>5</v>
      </c>
      <c r="L359" s="10"/>
      <c r="M359" s="79">
        <v>1063</v>
      </c>
      <c r="N359" s="15">
        <v>3.1571099999999999</v>
      </c>
    </row>
    <row r="360" spans="1:14" x14ac:dyDescent="0.25">
      <c r="A360" s="12" t="s">
        <v>365</v>
      </c>
      <c r="B360" s="12" t="s">
        <v>412</v>
      </c>
      <c r="C360" s="12" t="s">
        <v>413</v>
      </c>
      <c r="D360" s="10" t="s">
        <v>32</v>
      </c>
      <c r="E360" s="10" t="s">
        <v>419</v>
      </c>
      <c r="F360" s="10">
        <v>0</v>
      </c>
      <c r="G360" s="10">
        <v>2</v>
      </c>
      <c r="H360" s="10">
        <v>0</v>
      </c>
      <c r="I360" s="10">
        <v>3</v>
      </c>
      <c r="J360" s="10">
        <v>1</v>
      </c>
      <c r="K360" s="10">
        <v>2</v>
      </c>
      <c r="L360" s="10"/>
      <c r="M360" s="79">
        <v>210</v>
      </c>
      <c r="N360" s="15">
        <v>0.62370000000000003</v>
      </c>
    </row>
    <row r="361" spans="1:14" x14ac:dyDescent="0.25">
      <c r="A361" s="12" t="s">
        <v>365</v>
      </c>
      <c r="B361" s="12" t="s">
        <v>412</v>
      </c>
      <c r="C361" s="12" t="s">
        <v>413</v>
      </c>
      <c r="D361" s="10" t="s">
        <v>32</v>
      </c>
      <c r="E361" s="10" t="s">
        <v>420</v>
      </c>
      <c r="F361" s="10">
        <v>1</v>
      </c>
      <c r="G361" s="10">
        <v>1</v>
      </c>
      <c r="H361" s="10">
        <v>0</v>
      </c>
      <c r="I361" s="10">
        <v>2</v>
      </c>
      <c r="J361" s="10">
        <v>1</v>
      </c>
      <c r="K361" s="10">
        <v>1</v>
      </c>
      <c r="L361" s="10"/>
      <c r="M361" s="79">
        <v>128</v>
      </c>
      <c r="N361" s="15">
        <v>0.38016000000000005</v>
      </c>
    </row>
    <row r="362" spans="1:14" x14ac:dyDescent="0.25">
      <c r="A362" s="12" t="s">
        <v>365</v>
      </c>
      <c r="B362" s="12" t="s">
        <v>412</v>
      </c>
      <c r="C362" s="12" t="s">
        <v>413</v>
      </c>
      <c r="D362" s="10" t="s">
        <v>32</v>
      </c>
      <c r="E362" s="10" t="s">
        <v>421</v>
      </c>
      <c r="F362" s="10">
        <v>1</v>
      </c>
      <c r="G362" s="10">
        <v>1</v>
      </c>
      <c r="H362" s="10">
        <v>0</v>
      </c>
      <c r="I362" s="10">
        <v>1</v>
      </c>
      <c r="J362" s="10">
        <v>0</v>
      </c>
      <c r="K362" s="10">
        <v>1</v>
      </c>
      <c r="L362" s="10"/>
      <c r="M362" s="79">
        <v>207</v>
      </c>
      <c r="N362" s="15">
        <v>0.61478999999999995</v>
      </c>
    </row>
    <row r="363" spans="1:14" x14ac:dyDescent="0.25">
      <c r="A363" s="12" t="s">
        <v>365</v>
      </c>
      <c r="B363" s="12" t="s">
        <v>412</v>
      </c>
      <c r="C363" s="12" t="s">
        <v>413</v>
      </c>
      <c r="D363" s="10" t="s">
        <v>32</v>
      </c>
      <c r="E363" s="10" t="s">
        <v>422</v>
      </c>
      <c r="F363" s="10">
        <v>2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/>
      <c r="M363" s="79">
        <v>102</v>
      </c>
      <c r="N363" s="15">
        <v>0.30294000000000004</v>
      </c>
    </row>
    <row r="364" spans="1:14" x14ac:dyDescent="0.25">
      <c r="A364" s="12" t="s">
        <v>365</v>
      </c>
      <c r="B364" s="12" t="s">
        <v>412</v>
      </c>
      <c r="C364" s="12" t="s">
        <v>413</v>
      </c>
      <c r="D364" s="10" t="s">
        <v>32</v>
      </c>
      <c r="E364" s="10" t="s">
        <v>423</v>
      </c>
      <c r="F364" s="10">
        <v>0</v>
      </c>
      <c r="G364" s="10">
        <v>0</v>
      </c>
      <c r="H364" s="10">
        <v>0</v>
      </c>
      <c r="I364" s="10">
        <v>1</v>
      </c>
      <c r="J364" s="10">
        <v>0</v>
      </c>
      <c r="K364" s="10">
        <v>1</v>
      </c>
      <c r="L364" s="10"/>
      <c r="M364" s="79">
        <v>145</v>
      </c>
      <c r="N364" s="15">
        <v>0.43065000000000003</v>
      </c>
    </row>
    <row r="365" spans="1:14" x14ac:dyDescent="0.25">
      <c r="A365" s="12" t="s">
        <v>365</v>
      </c>
      <c r="B365" s="12" t="s">
        <v>412</v>
      </c>
      <c r="C365" s="12" t="s">
        <v>413</v>
      </c>
      <c r="D365" s="10"/>
      <c r="E365" s="10" t="s">
        <v>424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/>
      <c r="M365" s="79">
        <v>110</v>
      </c>
      <c r="N365" s="15">
        <v>0.32669999999999999</v>
      </c>
    </row>
    <row r="366" spans="1:14" x14ac:dyDescent="0.25">
      <c r="A366" s="16" t="s">
        <v>447</v>
      </c>
      <c r="B366" s="34"/>
      <c r="C366" s="34"/>
      <c r="D366" s="18"/>
      <c r="E366" s="17"/>
      <c r="F366" s="19">
        <f>SUM(F367:F385)</f>
        <v>30</v>
      </c>
      <c r="G366" s="19">
        <f t="shared" ref="G366:M366" si="31">SUM(G367:G385)</f>
        <v>21</v>
      </c>
      <c r="H366" s="19">
        <f t="shared" si="31"/>
        <v>37</v>
      </c>
      <c r="I366" s="19">
        <f t="shared" si="31"/>
        <v>35</v>
      </c>
      <c r="J366" s="19">
        <f t="shared" si="31"/>
        <v>35</v>
      </c>
      <c r="K366" s="19">
        <f t="shared" si="31"/>
        <v>33</v>
      </c>
      <c r="L366" s="19"/>
      <c r="M366" s="78">
        <f t="shared" si="31"/>
        <v>9405</v>
      </c>
      <c r="N366" s="35">
        <f>((M366+(M366*10%))*1.08%)*25%</f>
        <v>27.932850000000002</v>
      </c>
    </row>
    <row r="367" spans="1:14" x14ac:dyDescent="0.25">
      <c r="A367" s="12" t="s">
        <v>365</v>
      </c>
      <c r="B367" s="12" t="s">
        <v>425</v>
      </c>
      <c r="C367" s="12" t="s">
        <v>369</v>
      </c>
      <c r="D367" s="10" t="s">
        <v>32</v>
      </c>
      <c r="E367" s="10" t="s">
        <v>426</v>
      </c>
      <c r="F367" s="10">
        <v>1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/>
      <c r="M367" s="79">
        <v>228</v>
      </c>
      <c r="N367" s="15">
        <v>0.6771600000000001</v>
      </c>
    </row>
    <row r="368" spans="1:14" x14ac:dyDescent="0.25">
      <c r="A368" s="12" t="s">
        <v>365</v>
      </c>
      <c r="B368" s="12" t="s">
        <v>425</v>
      </c>
      <c r="C368" s="12" t="s">
        <v>369</v>
      </c>
      <c r="D368" s="10" t="s">
        <v>32</v>
      </c>
      <c r="E368" s="10" t="s">
        <v>427</v>
      </c>
      <c r="F368" s="10">
        <v>0</v>
      </c>
      <c r="G368" s="10">
        <v>0</v>
      </c>
      <c r="H368" s="10">
        <v>1</v>
      </c>
      <c r="I368" s="10">
        <v>0</v>
      </c>
      <c r="J368" s="10">
        <v>5</v>
      </c>
      <c r="K368" s="10">
        <v>0</v>
      </c>
      <c r="L368" s="10"/>
      <c r="M368" s="79">
        <v>560</v>
      </c>
      <c r="N368" s="15">
        <v>1.6632</v>
      </c>
    </row>
    <row r="369" spans="1:14" x14ac:dyDescent="0.25">
      <c r="A369" s="12" t="s">
        <v>365</v>
      </c>
      <c r="B369" s="12" t="s">
        <v>425</v>
      </c>
      <c r="C369" s="12" t="s">
        <v>369</v>
      </c>
      <c r="D369" s="10" t="s">
        <v>32</v>
      </c>
      <c r="E369" s="10" t="s">
        <v>428</v>
      </c>
      <c r="F369" s="10">
        <v>1</v>
      </c>
      <c r="G369" s="10">
        <v>1</v>
      </c>
      <c r="H369" s="10">
        <v>1</v>
      </c>
      <c r="I369" s="10">
        <v>1</v>
      </c>
      <c r="J369" s="10">
        <v>0</v>
      </c>
      <c r="K369" s="10">
        <v>2</v>
      </c>
      <c r="L369" s="10"/>
      <c r="M369" s="79">
        <v>216</v>
      </c>
      <c r="N369" s="15">
        <v>0.64151999999999998</v>
      </c>
    </row>
    <row r="370" spans="1:14" x14ac:dyDescent="0.25">
      <c r="A370" s="12" t="s">
        <v>365</v>
      </c>
      <c r="B370" s="12" t="s">
        <v>425</v>
      </c>
      <c r="C370" s="12" t="s">
        <v>369</v>
      </c>
      <c r="D370" s="10" t="s">
        <v>32</v>
      </c>
      <c r="E370" s="10" t="s">
        <v>429</v>
      </c>
      <c r="F370" s="10">
        <v>0</v>
      </c>
      <c r="G370" s="10">
        <v>1</v>
      </c>
      <c r="H370" s="10">
        <v>1</v>
      </c>
      <c r="I370" s="10">
        <v>0</v>
      </c>
      <c r="J370" s="10">
        <v>1</v>
      </c>
      <c r="K370" s="10">
        <v>0</v>
      </c>
      <c r="L370" s="10"/>
      <c r="M370" s="79">
        <v>127</v>
      </c>
      <c r="N370" s="15">
        <v>0.37718999999999997</v>
      </c>
    </row>
    <row r="371" spans="1:14" x14ac:dyDescent="0.25">
      <c r="A371" s="12" t="s">
        <v>365</v>
      </c>
      <c r="B371" s="12" t="s">
        <v>425</v>
      </c>
      <c r="C371" s="12" t="s">
        <v>369</v>
      </c>
      <c r="D371" s="10" t="s">
        <v>32</v>
      </c>
      <c r="E371" s="10" t="s">
        <v>430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/>
      <c r="M371" s="79">
        <v>132</v>
      </c>
      <c r="N371" s="15">
        <v>0.39204</v>
      </c>
    </row>
    <row r="372" spans="1:14" x14ac:dyDescent="0.25">
      <c r="A372" s="12" t="s">
        <v>365</v>
      </c>
      <c r="B372" s="12" t="s">
        <v>425</v>
      </c>
      <c r="C372" s="12" t="s">
        <v>369</v>
      </c>
      <c r="D372" s="10" t="s">
        <v>32</v>
      </c>
      <c r="E372" s="10" t="s">
        <v>431</v>
      </c>
      <c r="F372" s="10">
        <v>2</v>
      </c>
      <c r="G372" s="10">
        <v>1</v>
      </c>
      <c r="H372" s="10">
        <v>1</v>
      </c>
      <c r="I372" s="10">
        <v>6</v>
      </c>
      <c r="J372" s="10">
        <v>3</v>
      </c>
      <c r="K372" s="10">
        <v>2</v>
      </c>
      <c r="L372" s="10"/>
      <c r="M372" s="79">
        <v>360</v>
      </c>
      <c r="N372" s="15">
        <v>1.0692000000000002</v>
      </c>
    </row>
    <row r="373" spans="1:14" x14ac:dyDescent="0.25">
      <c r="A373" s="12" t="s">
        <v>365</v>
      </c>
      <c r="B373" s="12" t="s">
        <v>425</v>
      </c>
      <c r="C373" s="12" t="s">
        <v>369</v>
      </c>
      <c r="D373" s="10" t="s">
        <v>32</v>
      </c>
      <c r="E373" s="10" t="s">
        <v>432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/>
      <c r="M373" s="79">
        <v>98</v>
      </c>
      <c r="N373" s="15">
        <v>0.29105999999999999</v>
      </c>
    </row>
    <row r="374" spans="1:14" x14ac:dyDescent="0.25">
      <c r="A374" s="12" t="s">
        <v>365</v>
      </c>
      <c r="B374" s="12" t="s">
        <v>425</v>
      </c>
      <c r="C374" s="12" t="s">
        <v>369</v>
      </c>
      <c r="D374" s="10" t="s">
        <v>32</v>
      </c>
      <c r="E374" s="10" t="s">
        <v>433</v>
      </c>
      <c r="F374" s="10">
        <v>1</v>
      </c>
      <c r="G374" s="10">
        <v>2</v>
      </c>
      <c r="H374" s="10">
        <v>0</v>
      </c>
      <c r="I374" s="10">
        <v>0</v>
      </c>
      <c r="J374" s="10">
        <v>0</v>
      </c>
      <c r="K374" s="10">
        <v>1</v>
      </c>
      <c r="L374" s="10"/>
      <c r="M374" s="79">
        <v>212</v>
      </c>
      <c r="N374" s="15">
        <v>0.62963999999999998</v>
      </c>
    </row>
    <row r="375" spans="1:14" x14ac:dyDescent="0.25">
      <c r="A375" s="12" t="s">
        <v>365</v>
      </c>
      <c r="B375" s="12" t="s">
        <v>425</v>
      </c>
      <c r="C375" s="12" t="s">
        <v>369</v>
      </c>
      <c r="D375" s="10" t="s">
        <v>32</v>
      </c>
      <c r="E375" s="10" t="s">
        <v>434</v>
      </c>
      <c r="F375" s="10">
        <v>0</v>
      </c>
      <c r="G375" s="10">
        <v>0</v>
      </c>
      <c r="H375" s="10">
        <v>0</v>
      </c>
      <c r="I375" s="10">
        <v>1</v>
      </c>
      <c r="J375" s="10">
        <v>1</v>
      </c>
      <c r="K375" s="10">
        <v>1</v>
      </c>
      <c r="L375" s="10"/>
      <c r="M375" s="79">
        <v>87</v>
      </c>
      <c r="N375" s="15">
        <v>0.25839000000000001</v>
      </c>
    </row>
    <row r="376" spans="1:14" x14ac:dyDescent="0.25">
      <c r="A376" s="12" t="s">
        <v>365</v>
      </c>
      <c r="B376" s="12" t="s">
        <v>425</v>
      </c>
      <c r="C376" s="12" t="s">
        <v>369</v>
      </c>
      <c r="D376" s="10" t="s">
        <v>32</v>
      </c>
      <c r="E376" s="10" t="s">
        <v>435</v>
      </c>
      <c r="F376" s="10">
        <v>0</v>
      </c>
      <c r="G376" s="10">
        <v>0</v>
      </c>
      <c r="H376" s="10">
        <v>0</v>
      </c>
      <c r="I376" s="10">
        <v>2</v>
      </c>
      <c r="J376" s="10">
        <v>2</v>
      </c>
      <c r="K376" s="10">
        <v>2</v>
      </c>
      <c r="L376" s="10"/>
      <c r="M376" s="79">
        <v>275</v>
      </c>
      <c r="N376" s="15">
        <v>0.81675000000000009</v>
      </c>
    </row>
    <row r="377" spans="1:14" x14ac:dyDescent="0.25">
      <c r="A377" s="12" t="s">
        <v>365</v>
      </c>
      <c r="B377" s="12" t="s">
        <v>425</v>
      </c>
      <c r="C377" s="12" t="s">
        <v>369</v>
      </c>
      <c r="D377" s="10" t="s">
        <v>32</v>
      </c>
      <c r="E377" s="10" t="s">
        <v>436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/>
      <c r="M377" s="79">
        <v>92</v>
      </c>
      <c r="N377" s="15">
        <v>0.27324000000000004</v>
      </c>
    </row>
    <row r="378" spans="1:14" x14ac:dyDescent="0.25">
      <c r="A378" s="12" t="s">
        <v>365</v>
      </c>
      <c r="B378" s="12" t="s">
        <v>425</v>
      </c>
      <c r="C378" s="12" t="s">
        <v>369</v>
      </c>
      <c r="D378" s="10" t="s">
        <v>32</v>
      </c>
      <c r="E378" s="10" t="s">
        <v>437</v>
      </c>
      <c r="F378" s="10">
        <v>0</v>
      </c>
      <c r="G378" s="10">
        <v>0</v>
      </c>
      <c r="H378" s="10">
        <v>0</v>
      </c>
      <c r="I378" s="10">
        <v>0</v>
      </c>
      <c r="J378" s="10">
        <v>1</v>
      </c>
      <c r="K378" s="10">
        <v>0</v>
      </c>
      <c r="L378" s="10"/>
      <c r="M378" s="79">
        <v>86</v>
      </c>
      <c r="N378" s="15">
        <v>0.25541999999999998</v>
      </c>
    </row>
    <row r="379" spans="1:14" x14ac:dyDescent="0.25">
      <c r="A379" s="12" t="s">
        <v>365</v>
      </c>
      <c r="B379" s="12" t="s">
        <v>425</v>
      </c>
      <c r="C379" s="12" t="s">
        <v>369</v>
      </c>
      <c r="D379" s="10" t="s">
        <v>32</v>
      </c>
      <c r="E379" s="10" t="s">
        <v>438</v>
      </c>
      <c r="F379" s="10">
        <v>1</v>
      </c>
      <c r="G379" s="10">
        <v>1</v>
      </c>
      <c r="H379" s="10">
        <v>1</v>
      </c>
      <c r="I379" s="10">
        <v>2</v>
      </c>
      <c r="J379" s="10">
        <v>0</v>
      </c>
      <c r="K379" s="10">
        <v>0</v>
      </c>
      <c r="L379" s="10"/>
      <c r="M379" s="79">
        <v>104</v>
      </c>
      <c r="N379" s="15">
        <v>0.30888000000000004</v>
      </c>
    </row>
    <row r="380" spans="1:14" x14ac:dyDescent="0.25">
      <c r="A380" s="12" t="s">
        <v>365</v>
      </c>
      <c r="B380" s="12" t="s">
        <v>425</v>
      </c>
      <c r="C380" s="12" t="s">
        <v>369</v>
      </c>
      <c r="D380" s="10" t="s">
        <v>32</v>
      </c>
      <c r="E380" s="10" t="s">
        <v>439</v>
      </c>
      <c r="F380" s="10">
        <v>0</v>
      </c>
      <c r="G380" s="10">
        <v>0</v>
      </c>
      <c r="H380" s="10">
        <v>3</v>
      </c>
      <c r="I380" s="10">
        <v>1</v>
      </c>
      <c r="J380" s="10">
        <v>4</v>
      </c>
      <c r="K380" s="10">
        <v>6</v>
      </c>
      <c r="L380" s="10"/>
      <c r="M380" s="79">
        <v>287</v>
      </c>
      <c r="N380" s="15">
        <v>0.85238999999999998</v>
      </c>
    </row>
    <row r="381" spans="1:14" x14ac:dyDescent="0.25">
      <c r="A381" s="12" t="s">
        <v>365</v>
      </c>
      <c r="B381" s="12" t="s">
        <v>425</v>
      </c>
      <c r="C381" s="12" t="s">
        <v>369</v>
      </c>
      <c r="D381" s="10" t="s">
        <v>32</v>
      </c>
      <c r="E381" s="10" t="s">
        <v>440</v>
      </c>
      <c r="F381" s="10">
        <v>1</v>
      </c>
      <c r="G381" s="10">
        <v>1</v>
      </c>
      <c r="H381" s="10">
        <v>2</v>
      </c>
      <c r="I381" s="10">
        <v>2</v>
      </c>
      <c r="J381" s="10">
        <v>3</v>
      </c>
      <c r="K381" s="10">
        <v>4</v>
      </c>
      <c r="L381" s="10"/>
      <c r="M381" s="79">
        <v>628</v>
      </c>
      <c r="N381" s="15">
        <v>1.8651599999999999</v>
      </c>
    </row>
    <row r="382" spans="1:14" x14ac:dyDescent="0.25">
      <c r="A382" s="12" t="s">
        <v>365</v>
      </c>
      <c r="B382" s="12" t="s">
        <v>425</v>
      </c>
      <c r="C382" s="12" t="s">
        <v>369</v>
      </c>
      <c r="D382" s="10" t="s">
        <v>32</v>
      </c>
      <c r="E382" s="10" t="s">
        <v>441</v>
      </c>
      <c r="F382" s="10">
        <v>0</v>
      </c>
      <c r="G382" s="10">
        <v>0</v>
      </c>
      <c r="H382" s="10">
        <v>1</v>
      </c>
      <c r="I382" s="10">
        <v>0</v>
      </c>
      <c r="J382" s="10">
        <v>0</v>
      </c>
      <c r="K382" s="10">
        <v>0</v>
      </c>
      <c r="L382" s="10"/>
      <c r="M382" s="79">
        <v>161</v>
      </c>
      <c r="N382" s="15">
        <v>0.47816999999999998</v>
      </c>
    </row>
    <row r="383" spans="1:14" x14ac:dyDescent="0.25">
      <c r="A383" s="12" t="s">
        <v>365</v>
      </c>
      <c r="B383" s="12" t="s">
        <v>425</v>
      </c>
      <c r="C383" s="12" t="s">
        <v>369</v>
      </c>
      <c r="D383" s="10" t="s">
        <v>32</v>
      </c>
      <c r="E383" s="10" t="s">
        <v>442</v>
      </c>
      <c r="F383" s="10">
        <v>2</v>
      </c>
      <c r="G383" s="10">
        <v>0</v>
      </c>
      <c r="H383" s="10">
        <v>0</v>
      </c>
      <c r="I383" s="10">
        <v>1</v>
      </c>
      <c r="J383" s="10">
        <v>1</v>
      </c>
      <c r="K383" s="10">
        <v>0</v>
      </c>
      <c r="L383" s="10"/>
      <c r="M383" s="79">
        <v>84</v>
      </c>
      <c r="N383" s="15">
        <v>0.24948000000000004</v>
      </c>
    </row>
    <row r="384" spans="1:14" x14ac:dyDescent="0.25">
      <c r="A384" s="12" t="s">
        <v>365</v>
      </c>
      <c r="B384" s="12" t="s">
        <v>425</v>
      </c>
      <c r="C384" s="12" t="s">
        <v>369</v>
      </c>
      <c r="D384" s="10" t="s">
        <v>32</v>
      </c>
      <c r="E384" s="10" t="s">
        <v>443</v>
      </c>
      <c r="F384" s="10">
        <v>0</v>
      </c>
      <c r="G384" s="10">
        <v>0</v>
      </c>
      <c r="H384" s="10">
        <v>1</v>
      </c>
      <c r="I384" s="10">
        <v>0</v>
      </c>
      <c r="J384" s="10">
        <v>1</v>
      </c>
      <c r="K384" s="10">
        <v>0</v>
      </c>
      <c r="L384" s="10"/>
      <c r="M384" s="79">
        <v>127</v>
      </c>
      <c r="N384" s="15">
        <v>0.37718999999999997</v>
      </c>
    </row>
    <row r="385" spans="1:14" x14ac:dyDescent="0.25">
      <c r="A385" s="12" t="s">
        <v>365</v>
      </c>
      <c r="B385" s="12" t="s">
        <v>425</v>
      </c>
      <c r="C385" s="12" t="s">
        <v>369</v>
      </c>
      <c r="D385" s="10" t="s">
        <v>32</v>
      </c>
      <c r="E385" s="10" t="s">
        <v>425</v>
      </c>
      <c r="F385" s="10">
        <v>21</v>
      </c>
      <c r="G385" s="10">
        <v>14</v>
      </c>
      <c r="H385" s="10">
        <v>25</v>
      </c>
      <c r="I385" s="10">
        <v>19</v>
      </c>
      <c r="J385" s="10">
        <v>13</v>
      </c>
      <c r="K385" s="10">
        <v>15</v>
      </c>
      <c r="L385" s="10"/>
      <c r="M385" s="79">
        <v>5541</v>
      </c>
      <c r="N385" s="15">
        <v>16.456770000000002</v>
      </c>
    </row>
    <row r="386" spans="1:14" x14ac:dyDescent="0.25">
      <c r="A386" s="16" t="s">
        <v>568</v>
      </c>
      <c r="B386" s="34"/>
      <c r="C386" s="34"/>
      <c r="D386" s="18"/>
      <c r="E386" s="17"/>
      <c r="F386" s="20">
        <f>SUM(F387,F396,F419,F446)</f>
        <v>62</v>
      </c>
      <c r="G386" s="20">
        <f t="shared" ref="G386:M386" si="32">SUM(G387,G396,G419,G446)</f>
        <v>78</v>
      </c>
      <c r="H386" s="20">
        <f t="shared" si="32"/>
        <v>85</v>
      </c>
      <c r="I386" s="20">
        <f t="shared" si="32"/>
        <v>84</v>
      </c>
      <c r="J386" s="20">
        <f t="shared" si="32"/>
        <v>119</v>
      </c>
      <c r="K386" s="20">
        <f t="shared" si="32"/>
        <v>150</v>
      </c>
      <c r="L386" s="20">
        <f t="shared" si="32"/>
        <v>27</v>
      </c>
      <c r="M386" s="77">
        <f t="shared" si="32"/>
        <v>22597</v>
      </c>
      <c r="N386" s="30">
        <f>((M386+(M386*10%))*1.08%)*25%</f>
        <v>67.11309</v>
      </c>
    </row>
    <row r="387" spans="1:14" x14ac:dyDescent="0.25">
      <c r="A387" s="16" t="s">
        <v>519</v>
      </c>
      <c r="B387" s="34"/>
      <c r="C387" s="34"/>
      <c r="D387" s="18"/>
      <c r="E387" s="17"/>
      <c r="F387" s="19">
        <f>SUM(F388:F395)</f>
        <v>4</v>
      </c>
      <c r="G387" s="19">
        <f t="shared" ref="G387:M387" si="33">SUM(G388:G395)</f>
        <v>7</v>
      </c>
      <c r="H387" s="19">
        <f t="shared" si="33"/>
        <v>23</v>
      </c>
      <c r="I387" s="19">
        <f t="shared" si="33"/>
        <v>11</v>
      </c>
      <c r="J387" s="19">
        <f t="shared" si="33"/>
        <v>48</v>
      </c>
      <c r="K387" s="19">
        <f t="shared" si="33"/>
        <v>65</v>
      </c>
      <c r="L387" s="19">
        <f t="shared" si="33"/>
        <v>7</v>
      </c>
      <c r="M387" s="78">
        <f t="shared" si="33"/>
        <v>4217</v>
      </c>
      <c r="N387" s="35">
        <f>((M387+(M387*10%))*1.08%)*25%</f>
        <v>12.52449</v>
      </c>
    </row>
    <row r="388" spans="1:14" x14ac:dyDescent="0.25">
      <c r="A388" s="12" t="s">
        <v>448</v>
      </c>
      <c r="B388" s="12" t="s">
        <v>449</v>
      </c>
      <c r="C388" s="12" t="s">
        <v>450</v>
      </c>
      <c r="D388" s="10"/>
      <c r="E388" s="10" t="s">
        <v>451</v>
      </c>
      <c r="F388" s="10">
        <v>0</v>
      </c>
      <c r="G388" s="10">
        <v>0</v>
      </c>
      <c r="H388" s="10">
        <v>0</v>
      </c>
      <c r="I388" s="10">
        <v>1</v>
      </c>
      <c r="J388" s="10">
        <v>0</v>
      </c>
      <c r="K388" s="10">
        <v>0</v>
      </c>
      <c r="L388" s="10"/>
      <c r="M388" s="79">
        <v>131</v>
      </c>
      <c r="N388" s="15">
        <v>0.38907000000000003</v>
      </c>
    </row>
    <row r="389" spans="1:14" x14ac:dyDescent="0.25">
      <c r="A389" s="12" t="s">
        <v>448</v>
      </c>
      <c r="B389" s="12" t="s">
        <v>449</v>
      </c>
      <c r="C389" s="12" t="s">
        <v>450</v>
      </c>
      <c r="D389" s="10"/>
      <c r="E389" s="10" t="s">
        <v>452</v>
      </c>
      <c r="F389" s="10">
        <v>1</v>
      </c>
      <c r="G389" s="10">
        <v>2</v>
      </c>
      <c r="H389" s="10">
        <v>1</v>
      </c>
      <c r="I389" s="10">
        <v>0</v>
      </c>
      <c r="J389" s="10">
        <v>4</v>
      </c>
      <c r="K389" s="10">
        <v>3</v>
      </c>
      <c r="L389" s="10"/>
      <c r="M389" s="79">
        <v>496</v>
      </c>
      <c r="N389" s="15">
        <v>1.4731200000000002</v>
      </c>
    </row>
    <row r="390" spans="1:14" x14ac:dyDescent="0.25">
      <c r="A390" s="12" t="s">
        <v>448</v>
      </c>
      <c r="B390" s="12" t="s">
        <v>449</v>
      </c>
      <c r="C390" s="12" t="s">
        <v>450</v>
      </c>
      <c r="D390" s="10"/>
      <c r="E390" s="10" t="s">
        <v>449</v>
      </c>
      <c r="F390" s="10">
        <v>1</v>
      </c>
      <c r="G390" s="10">
        <v>2</v>
      </c>
      <c r="H390" s="10">
        <v>17</v>
      </c>
      <c r="I390" s="10">
        <v>6</v>
      </c>
      <c r="J390" s="10">
        <v>34</v>
      </c>
      <c r="K390" s="10">
        <v>46</v>
      </c>
      <c r="L390" s="10">
        <v>7</v>
      </c>
      <c r="M390" s="79">
        <v>2391</v>
      </c>
      <c r="N390" s="15">
        <v>7.1012700000000004</v>
      </c>
    </row>
    <row r="391" spans="1:14" x14ac:dyDescent="0.25">
      <c r="A391" s="12" t="s">
        <v>448</v>
      </c>
      <c r="B391" s="12" t="s">
        <v>449</v>
      </c>
      <c r="C391" s="12" t="s">
        <v>450</v>
      </c>
      <c r="D391" s="10"/>
      <c r="E391" s="10" t="s">
        <v>453</v>
      </c>
      <c r="F391" s="10">
        <v>0</v>
      </c>
      <c r="G391" s="10">
        <v>1</v>
      </c>
      <c r="H391" s="10">
        <v>3</v>
      </c>
      <c r="I391" s="10">
        <v>1</v>
      </c>
      <c r="J391" s="10">
        <v>1</v>
      </c>
      <c r="K391" s="10">
        <v>8</v>
      </c>
      <c r="L391" s="10"/>
      <c r="M391" s="79">
        <v>328</v>
      </c>
      <c r="N391" s="15">
        <v>0.97416000000000014</v>
      </c>
    </row>
    <row r="392" spans="1:14" x14ac:dyDescent="0.25">
      <c r="A392" s="12" t="s">
        <v>448</v>
      </c>
      <c r="B392" s="12" t="s">
        <v>449</v>
      </c>
      <c r="C392" s="12" t="s">
        <v>450</v>
      </c>
      <c r="D392" s="10"/>
      <c r="E392" s="10" t="s">
        <v>454</v>
      </c>
      <c r="F392" s="10">
        <v>0</v>
      </c>
      <c r="G392" s="10">
        <v>0</v>
      </c>
      <c r="H392" s="10">
        <v>1</v>
      </c>
      <c r="I392" s="10">
        <v>0</v>
      </c>
      <c r="J392" s="10">
        <v>0</v>
      </c>
      <c r="K392" s="10">
        <v>1</v>
      </c>
      <c r="L392" s="10"/>
      <c r="M392" s="79">
        <v>174</v>
      </c>
      <c r="N392" s="15">
        <v>0.51678000000000002</v>
      </c>
    </row>
    <row r="393" spans="1:14" x14ac:dyDescent="0.25">
      <c r="A393" s="12" t="s">
        <v>448</v>
      </c>
      <c r="B393" s="12" t="s">
        <v>449</v>
      </c>
      <c r="C393" s="12" t="s">
        <v>450</v>
      </c>
      <c r="D393" s="10"/>
      <c r="E393" s="10" t="s">
        <v>455</v>
      </c>
      <c r="F393" s="10">
        <v>0</v>
      </c>
      <c r="G393" s="10">
        <v>0</v>
      </c>
      <c r="H393" s="10">
        <v>0</v>
      </c>
      <c r="I393" s="10">
        <v>1</v>
      </c>
      <c r="J393" s="10">
        <v>1</v>
      </c>
      <c r="K393" s="10">
        <v>2</v>
      </c>
      <c r="L393" s="10"/>
      <c r="M393" s="79">
        <v>199</v>
      </c>
      <c r="N393" s="15">
        <v>0.59103000000000006</v>
      </c>
    </row>
    <row r="394" spans="1:14" x14ac:dyDescent="0.25">
      <c r="A394" s="12" t="s">
        <v>448</v>
      </c>
      <c r="B394" s="12" t="s">
        <v>449</v>
      </c>
      <c r="C394" s="12" t="s">
        <v>450</v>
      </c>
      <c r="D394" s="10"/>
      <c r="E394" s="10" t="s">
        <v>456</v>
      </c>
      <c r="F394" s="10">
        <v>2</v>
      </c>
      <c r="G394" s="10">
        <v>2</v>
      </c>
      <c r="H394" s="10">
        <v>0</v>
      </c>
      <c r="I394" s="10">
        <v>1</v>
      </c>
      <c r="J394" s="10">
        <v>0</v>
      </c>
      <c r="K394" s="10">
        <v>1</v>
      </c>
      <c r="L394" s="10"/>
      <c r="M394" s="79">
        <v>243</v>
      </c>
      <c r="N394" s="15">
        <v>0.72171000000000007</v>
      </c>
    </row>
    <row r="395" spans="1:14" x14ac:dyDescent="0.25">
      <c r="A395" s="12" t="s">
        <v>448</v>
      </c>
      <c r="B395" s="12" t="s">
        <v>449</v>
      </c>
      <c r="C395" s="12" t="s">
        <v>450</v>
      </c>
      <c r="D395" s="10"/>
      <c r="E395" s="10" t="s">
        <v>457</v>
      </c>
      <c r="F395" s="10">
        <v>0</v>
      </c>
      <c r="G395" s="10">
        <v>0</v>
      </c>
      <c r="H395" s="10">
        <v>1</v>
      </c>
      <c r="I395" s="10">
        <v>1</v>
      </c>
      <c r="J395" s="10">
        <v>8</v>
      </c>
      <c r="K395" s="10">
        <v>4</v>
      </c>
      <c r="L395" s="10"/>
      <c r="M395" s="79">
        <v>255</v>
      </c>
      <c r="N395" s="15">
        <v>0.75735000000000008</v>
      </c>
    </row>
    <row r="396" spans="1:14" x14ac:dyDescent="0.25">
      <c r="A396" s="16" t="s">
        <v>520</v>
      </c>
      <c r="B396" s="34"/>
      <c r="C396" s="34"/>
      <c r="D396" s="18"/>
      <c r="E396" s="17"/>
      <c r="F396" s="19">
        <f>SUM(F397:F418)</f>
        <v>20</v>
      </c>
      <c r="G396" s="19">
        <f t="shared" ref="G396:M396" si="34">SUM(G397:G418)</f>
        <v>30</v>
      </c>
      <c r="H396" s="19">
        <f t="shared" si="34"/>
        <v>31</v>
      </c>
      <c r="I396" s="19">
        <f t="shared" si="34"/>
        <v>34</v>
      </c>
      <c r="J396" s="19">
        <f t="shared" si="34"/>
        <v>27</v>
      </c>
      <c r="K396" s="19">
        <f t="shared" si="34"/>
        <v>33</v>
      </c>
      <c r="L396" s="19">
        <f t="shared" si="34"/>
        <v>3</v>
      </c>
      <c r="M396" s="78">
        <f t="shared" si="34"/>
        <v>7064</v>
      </c>
      <c r="N396" s="35">
        <f>((M396+(M396*10%))*1.08%)*25%</f>
        <v>20.980080000000001</v>
      </c>
    </row>
    <row r="397" spans="1:14" x14ac:dyDescent="0.25">
      <c r="A397" s="12" t="s">
        <v>448</v>
      </c>
      <c r="B397" s="12" t="s">
        <v>458</v>
      </c>
      <c r="C397" s="12" t="s">
        <v>450</v>
      </c>
      <c r="D397" s="10"/>
      <c r="E397" s="10" t="s">
        <v>459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1</v>
      </c>
      <c r="L397" s="10"/>
      <c r="M397" s="79">
        <v>73</v>
      </c>
      <c r="N397" s="15">
        <v>0.21681</v>
      </c>
    </row>
    <row r="398" spans="1:14" x14ac:dyDescent="0.25">
      <c r="A398" s="12" t="s">
        <v>448</v>
      </c>
      <c r="B398" s="12" t="s">
        <v>458</v>
      </c>
      <c r="C398" s="12" t="s">
        <v>450</v>
      </c>
      <c r="D398" s="10"/>
      <c r="E398" s="10" t="s">
        <v>460</v>
      </c>
      <c r="F398" s="10">
        <v>0</v>
      </c>
      <c r="G398" s="10">
        <v>1</v>
      </c>
      <c r="H398" s="10">
        <v>0</v>
      </c>
      <c r="I398" s="10">
        <v>0</v>
      </c>
      <c r="J398" s="10">
        <v>2</v>
      </c>
      <c r="K398" s="10">
        <v>3</v>
      </c>
      <c r="L398" s="10"/>
      <c r="M398" s="79">
        <v>208</v>
      </c>
      <c r="N398" s="15">
        <v>0.61776000000000009</v>
      </c>
    </row>
    <row r="399" spans="1:14" x14ac:dyDescent="0.25">
      <c r="A399" s="12" t="s">
        <v>448</v>
      </c>
      <c r="B399" s="12" t="s">
        <v>458</v>
      </c>
      <c r="C399" s="12" t="s">
        <v>450</v>
      </c>
      <c r="D399" s="10"/>
      <c r="E399" s="10" t="s">
        <v>461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/>
      <c r="M399" s="79">
        <v>95</v>
      </c>
      <c r="N399" s="15">
        <v>0.28215000000000001</v>
      </c>
    </row>
    <row r="400" spans="1:14" x14ac:dyDescent="0.25">
      <c r="A400" s="12" t="s">
        <v>448</v>
      </c>
      <c r="B400" s="12" t="s">
        <v>458</v>
      </c>
      <c r="C400" s="12" t="s">
        <v>450</v>
      </c>
      <c r="D400" s="10"/>
      <c r="E400" s="10" t="s">
        <v>462</v>
      </c>
      <c r="F400" s="10">
        <v>0</v>
      </c>
      <c r="G400" s="10">
        <v>0</v>
      </c>
      <c r="H400" s="10">
        <v>0</v>
      </c>
      <c r="I400" s="10">
        <v>2</v>
      </c>
      <c r="J400" s="10">
        <v>1</v>
      </c>
      <c r="K400" s="10">
        <v>0</v>
      </c>
      <c r="L400" s="10">
        <v>1</v>
      </c>
      <c r="M400" s="79">
        <v>245</v>
      </c>
      <c r="N400" s="15">
        <v>0.72765000000000002</v>
      </c>
    </row>
    <row r="401" spans="1:14" x14ac:dyDescent="0.25">
      <c r="A401" s="12" t="s">
        <v>448</v>
      </c>
      <c r="B401" s="12" t="s">
        <v>458</v>
      </c>
      <c r="C401" s="12" t="s">
        <v>450</v>
      </c>
      <c r="D401" s="10"/>
      <c r="E401" s="10" t="s">
        <v>463</v>
      </c>
      <c r="F401" s="10">
        <v>4</v>
      </c>
      <c r="G401" s="10">
        <v>5</v>
      </c>
      <c r="H401" s="10">
        <v>2</v>
      </c>
      <c r="I401" s="10">
        <v>2</v>
      </c>
      <c r="J401" s="10">
        <v>0</v>
      </c>
      <c r="K401" s="10">
        <v>1</v>
      </c>
      <c r="L401" s="10">
        <v>1</v>
      </c>
      <c r="M401" s="79">
        <v>380</v>
      </c>
      <c r="N401" s="15">
        <v>1.1286</v>
      </c>
    </row>
    <row r="402" spans="1:14" x14ac:dyDescent="0.25">
      <c r="A402" s="12" t="s">
        <v>448</v>
      </c>
      <c r="B402" s="12" t="s">
        <v>458</v>
      </c>
      <c r="C402" s="12" t="s">
        <v>450</v>
      </c>
      <c r="D402" s="10"/>
      <c r="E402" s="10" t="s">
        <v>464</v>
      </c>
      <c r="F402" s="10">
        <v>0</v>
      </c>
      <c r="G402" s="10">
        <v>2</v>
      </c>
      <c r="H402" s="10">
        <v>0</v>
      </c>
      <c r="I402" s="10">
        <v>0</v>
      </c>
      <c r="J402" s="10">
        <v>0</v>
      </c>
      <c r="K402" s="10">
        <v>1</v>
      </c>
      <c r="L402" s="10"/>
      <c r="M402" s="79">
        <v>255</v>
      </c>
      <c r="N402" s="15">
        <v>0.75735000000000008</v>
      </c>
    </row>
    <row r="403" spans="1:14" x14ac:dyDescent="0.25">
      <c r="A403" s="12" t="s">
        <v>448</v>
      </c>
      <c r="B403" s="12" t="s">
        <v>458</v>
      </c>
      <c r="C403" s="12" t="s">
        <v>450</v>
      </c>
      <c r="D403" s="10"/>
      <c r="E403" s="10" t="s">
        <v>465</v>
      </c>
      <c r="F403" s="10">
        <v>0</v>
      </c>
      <c r="G403" s="10">
        <v>0</v>
      </c>
      <c r="H403" s="10">
        <v>0</v>
      </c>
      <c r="I403" s="10">
        <v>1</v>
      </c>
      <c r="J403" s="10">
        <v>0</v>
      </c>
      <c r="K403" s="10">
        <v>0</v>
      </c>
      <c r="L403" s="10"/>
      <c r="M403" s="79">
        <v>130</v>
      </c>
      <c r="N403" s="15">
        <v>0.3861</v>
      </c>
    </row>
    <row r="404" spans="1:14" x14ac:dyDescent="0.25">
      <c r="A404" s="12" t="s">
        <v>448</v>
      </c>
      <c r="B404" s="12" t="s">
        <v>458</v>
      </c>
      <c r="C404" s="12" t="s">
        <v>466</v>
      </c>
      <c r="D404" s="10"/>
      <c r="E404" s="10" t="s">
        <v>467</v>
      </c>
      <c r="F404" s="10">
        <v>0</v>
      </c>
      <c r="G404" s="10">
        <v>1</v>
      </c>
      <c r="H404" s="10">
        <v>0</v>
      </c>
      <c r="I404" s="10">
        <v>0</v>
      </c>
      <c r="J404" s="10">
        <v>0</v>
      </c>
      <c r="K404" s="10">
        <v>1</v>
      </c>
      <c r="L404" s="10"/>
      <c r="M404" s="79">
        <v>89</v>
      </c>
      <c r="N404" s="15">
        <v>0.26433000000000001</v>
      </c>
    </row>
    <row r="405" spans="1:14" x14ac:dyDescent="0.25">
      <c r="A405" s="12" t="s">
        <v>448</v>
      </c>
      <c r="B405" s="12" t="s">
        <v>458</v>
      </c>
      <c r="C405" s="12" t="s">
        <v>450</v>
      </c>
      <c r="D405" s="10"/>
      <c r="E405" s="10" t="s">
        <v>468</v>
      </c>
      <c r="F405" s="10">
        <v>0</v>
      </c>
      <c r="G405" s="10">
        <v>2</v>
      </c>
      <c r="H405" s="10">
        <v>0</v>
      </c>
      <c r="I405" s="10">
        <v>0</v>
      </c>
      <c r="J405" s="10">
        <v>1</v>
      </c>
      <c r="K405" s="10">
        <v>0</v>
      </c>
      <c r="L405" s="10"/>
      <c r="M405" s="79">
        <v>261</v>
      </c>
      <c r="N405" s="15">
        <v>0.77517000000000014</v>
      </c>
    </row>
    <row r="406" spans="1:14" x14ac:dyDescent="0.25">
      <c r="A406" s="12" t="s">
        <v>448</v>
      </c>
      <c r="B406" s="12" t="s">
        <v>458</v>
      </c>
      <c r="C406" s="12" t="s">
        <v>226</v>
      </c>
      <c r="D406" s="10"/>
      <c r="E406" s="10" t="s">
        <v>469</v>
      </c>
      <c r="F406" s="10">
        <v>0</v>
      </c>
      <c r="G406" s="10">
        <v>0</v>
      </c>
      <c r="H406" s="10">
        <v>0</v>
      </c>
      <c r="I406" s="10">
        <v>1</v>
      </c>
      <c r="J406" s="10">
        <v>2</v>
      </c>
      <c r="K406" s="10">
        <v>0</v>
      </c>
      <c r="L406" s="10">
        <v>1</v>
      </c>
      <c r="M406" s="79">
        <v>389</v>
      </c>
      <c r="N406" s="15">
        <v>1.15533</v>
      </c>
    </row>
    <row r="407" spans="1:14" x14ac:dyDescent="0.25">
      <c r="A407" s="12" t="s">
        <v>448</v>
      </c>
      <c r="B407" s="12" t="s">
        <v>458</v>
      </c>
      <c r="C407" s="12" t="s">
        <v>450</v>
      </c>
      <c r="D407" s="10"/>
      <c r="E407" s="10" t="s">
        <v>458</v>
      </c>
      <c r="F407" s="10">
        <v>8</v>
      </c>
      <c r="G407" s="10">
        <v>11</v>
      </c>
      <c r="H407" s="10">
        <v>23</v>
      </c>
      <c r="I407" s="10">
        <v>18</v>
      </c>
      <c r="J407" s="10">
        <v>11</v>
      </c>
      <c r="K407" s="10">
        <v>12</v>
      </c>
      <c r="L407" s="10"/>
      <c r="M407" s="79">
        <v>2846</v>
      </c>
      <c r="N407" s="15">
        <v>8.4526199999999996</v>
      </c>
    </row>
    <row r="408" spans="1:14" x14ac:dyDescent="0.25">
      <c r="A408" s="12" t="s">
        <v>448</v>
      </c>
      <c r="B408" s="12" t="s">
        <v>458</v>
      </c>
      <c r="C408" s="12" t="s">
        <v>450</v>
      </c>
      <c r="D408" s="10"/>
      <c r="E408" s="10" t="s">
        <v>470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/>
      <c r="M408" s="79">
        <v>84</v>
      </c>
      <c r="N408" s="15">
        <v>0.24948000000000004</v>
      </c>
    </row>
    <row r="409" spans="1:14" x14ac:dyDescent="0.25">
      <c r="A409" s="12" t="s">
        <v>448</v>
      </c>
      <c r="B409" s="12" t="s">
        <v>458</v>
      </c>
      <c r="C409" s="12" t="s">
        <v>450</v>
      </c>
      <c r="D409" s="10"/>
      <c r="E409" s="10" t="s">
        <v>471</v>
      </c>
      <c r="F409" s="10">
        <v>1</v>
      </c>
      <c r="G409" s="10">
        <v>1</v>
      </c>
      <c r="H409" s="10">
        <v>0</v>
      </c>
      <c r="I409" s="10">
        <v>1</v>
      </c>
      <c r="J409" s="10">
        <v>0</v>
      </c>
      <c r="K409" s="10">
        <v>5</v>
      </c>
      <c r="L409" s="10"/>
      <c r="M409" s="79">
        <v>244</v>
      </c>
      <c r="N409" s="15">
        <v>0.72467999999999999</v>
      </c>
    </row>
    <row r="410" spans="1:14" x14ac:dyDescent="0.25">
      <c r="A410" s="12" t="s">
        <v>448</v>
      </c>
      <c r="B410" s="12" t="s">
        <v>458</v>
      </c>
      <c r="C410" s="12" t="s">
        <v>450</v>
      </c>
      <c r="D410" s="10"/>
      <c r="E410" s="10" t="s">
        <v>472</v>
      </c>
      <c r="F410" s="10">
        <v>3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/>
      <c r="M410" s="79">
        <v>104</v>
      </c>
      <c r="N410" s="15">
        <v>0.30888000000000004</v>
      </c>
    </row>
    <row r="411" spans="1:14" x14ac:dyDescent="0.25">
      <c r="A411" s="12" t="s">
        <v>448</v>
      </c>
      <c r="B411" s="12" t="s">
        <v>458</v>
      </c>
      <c r="C411" s="12" t="s">
        <v>450</v>
      </c>
      <c r="D411" s="10"/>
      <c r="E411" s="10" t="s">
        <v>473</v>
      </c>
      <c r="F411" s="10">
        <v>0</v>
      </c>
      <c r="G411" s="10">
        <v>0</v>
      </c>
      <c r="H411" s="10">
        <v>0</v>
      </c>
      <c r="I411" s="10">
        <v>0</v>
      </c>
      <c r="J411" s="10">
        <v>2</v>
      </c>
      <c r="K411" s="10">
        <v>1</v>
      </c>
      <c r="L411" s="10"/>
      <c r="M411" s="79">
        <v>117</v>
      </c>
      <c r="N411" s="15">
        <v>0.34748999999999997</v>
      </c>
    </row>
    <row r="412" spans="1:14" x14ac:dyDescent="0.25">
      <c r="A412" s="12" t="s">
        <v>448</v>
      </c>
      <c r="B412" s="12" t="s">
        <v>458</v>
      </c>
      <c r="C412" s="12" t="s">
        <v>450</v>
      </c>
      <c r="D412" s="10"/>
      <c r="E412" s="10" t="s">
        <v>474</v>
      </c>
      <c r="F412" s="10">
        <v>0</v>
      </c>
      <c r="G412" s="10">
        <v>1</v>
      </c>
      <c r="H412" s="10">
        <v>0</v>
      </c>
      <c r="I412" s="10">
        <v>0</v>
      </c>
      <c r="J412" s="10">
        <v>1</v>
      </c>
      <c r="K412" s="10">
        <v>0</v>
      </c>
      <c r="L412" s="10"/>
      <c r="M412" s="79">
        <v>94</v>
      </c>
      <c r="N412" s="15">
        <v>0.27918000000000004</v>
      </c>
    </row>
    <row r="413" spans="1:14" x14ac:dyDescent="0.25">
      <c r="A413" s="12" t="s">
        <v>448</v>
      </c>
      <c r="B413" s="12" t="s">
        <v>458</v>
      </c>
      <c r="C413" s="12" t="s">
        <v>450</v>
      </c>
      <c r="D413" s="10"/>
      <c r="E413" s="10" t="s">
        <v>475</v>
      </c>
      <c r="F413" s="10">
        <v>0</v>
      </c>
      <c r="G413" s="10">
        <v>0</v>
      </c>
      <c r="H413" s="10">
        <v>0</v>
      </c>
      <c r="I413" s="10">
        <v>0</v>
      </c>
      <c r="J413" s="10">
        <v>2</v>
      </c>
      <c r="K413" s="10">
        <v>1</v>
      </c>
      <c r="L413" s="10"/>
      <c r="M413" s="79">
        <v>226</v>
      </c>
      <c r="N413" s="15">
        <v>0.67122000000000004</v>
      </c>
    </row>
    <row r="414" spans="1:14" x14ac:dyDescent="0.25">
      <c r="A414" s="12" t="s">
        <v>448</v>
      </c>
      <c r="B414" s="12" t="s">
        <v>458</v>
      </c>
      <c r="C414" s="12" t="s">
        <v>450</v>
      </c>
      <c r="D414" s="10"/>
      <c r="E414" s="10" t="s">
        <v>476</v>
      </c>
      <c r="F414" s="10">
        <v>0</v>
      </c>
      <c r="G414" s="10">
        <v>2</v>
      </c>
      <c r="H414" s="10">
        <v>0</v>
      </c>
      <c r="I414" s="10">
        <v>0</v>
      </c>
      <c r="J414" s="10">
        <v>0</v>
      </c>
      <c r="K414" s="10">
        <v>0</v>
      </c>
      <c r="L414" s="10"/>
      <c r="M414" s="79">
        <v>187</v>
      </c>
      <c r="N414" s="15">
        <v>0.55539000000000005</v>
      </c>
    </row>
    <row r="415" spans="1:14" x14ac:dyDescent="0.25">
      <c r="A415" s="12" t="s">
        <v>448</v>
      </c>
      <c r="B415" s="12" t="s">
        <v>458</v>
      </c>
      <c r="C415" s="12" t="s">
        <v>413</v>
      </c>
      <c r="D415" s="10"/>
      <c r="E415" s="10" t="s">
        <v>477</v>
      </c>
      <c r="F415" s="10">
        <v>2</v>
      </c>
      <c r="G415" s="10">
        <v>4</v>
      </c>
      <c r="H415" s="10">
        <v>6</v>
      </c>
      <c r="I415" s="10">
        <v>5</v>
      </c>
      <c r="J415" s="10">
        <v>2</v>
      </c>
      <c r="K415" s="10">
        <v>3</v>
      </c>
      <c r="L415" s="10"/>
      <c r="M415" s="79">
        <v>382</v>
      </c>
      <c r="N415" s="15">
        <v>1.1345400000000001</v>
      </c>
    </row>
    <row r="416" spans="1:14" x14ac:dyDescent="0.25">
      <c r="A416" s="12" t="s">
        <v>448</v>
      </c>
      <c r="B416" s="12" t="s">
        <v>458</v>
      </c>
      <c r="C416" s="12" t="s">
        <v>450</v>
      </c>
      <c r="D416" s="10"/>
      <c r="E416" s="10" t="s">
        <v>478</v>
      </c>
      <c r="F416" s="10">
        <v>0</v>
      </c>
      <c r="G416" s="10">
        <v>0</v>
      </c>
      <c r="H416" s="10">
        <v>0</v>
      </c>
      <c r="I416" s="10">
        <v>0</v>
      </c>
      <c r="J416" s="10">
        <v>0</v>
      </c>
      <c r="K416" s="10">
        <v>2</v>
      </c>
      <c r="L416" s="10"/>
      <c r="M416" s="79">
        <v>98</v>
      </c>
      <c r="N416" s="15">
        <v>0.29105999999999999</v>
      </c>
    </row>
    <row r="417" spans="1:14" x14ac:dyDescent="0.25">
      <c r="A417" s="12" t="s">
        <v>448</v>
      </c>
      <c r="B417" s="12" t="s">
        <v>458</v>
      </c>
      <c r="C417" s="12" t="s">
        <v>450</v>
      </c>
      <c r="D417" s="10"/>
      <c r="E417" s="10" t="s">
        <v>479</v>
      </c>
      <c r="F417" s="10">
        <v>0</v>
      </c>
      <c r="G417" s="10">
        <v>0</v>
      </c>
      <c r="H417" s="10">
        <v>0</v>
      </c>
      <c r="I417" s="10">
        <v>1</v>
      </c>
      <c r="J417" s="10">
        <v>1</v>
      </c>
      <c r="K417" s="10">
        <v>1</v>
      </c>
      <c r="L417" s="10"/>
      <c r="M417" s="79">
        <v>299</v>
      </c>
      <c r="N417" s="15">
        <v>0.88802999999999999</v>
      </c>
    </row>
    <row r="418" spans="1:14" x14ac:dyDescent="0.25">
      <c r="A418" s="12" t="s">
        <v>448</v>
      </c>
      <c r="B418" s="12" t="s">
        <v>458</v>
      </c>
      <c r="C418" s="12" t="s">
        <v>466</v>
      </c>
      <c r="D418" s="10"/>
      <c r="E418" s="10" t="s">
        <v>480</v>
      </c>
      <c r="F418" s="10">
        <v>2</v>
      </c>
      <c r="G418" s="10">
        <v>0</v>
      </c>
      <c r="H418" s="10">
        <v>0</v>
      </c>
      <c r="I418" s="10">
        <v>3</v>
      </c>
      <c r="J418" s="10">
        <v>2</v>
      </c>
      <c r="K418" s="10">
        <v>1</v>
      </c>
      <c r="L418" s="10"/>
      <c r="M418" s="79">
        <v>258</v>
      </c>
      <c r="N418" s="15">
        <v>0.76626000000000005</v>
      </c>
    </row>
    <row r="419" spans="1:14" x14ac:dyDescent="0.25">
      <c r="A419" s="16" t="s">
        <v>521</v>
      </c>
      <c r="B419" s="34"/>
      <c r="C419" s="34"/>
      <c r="D419" s="18"/>
      <c r="E419" s="17"/>
      <c r="F419" s="19">
        <f>SUM(F420:F445)</f>
        <v>32</v>
      </c>
      <c r="G419" s="19">
        <f t="shared" ref="G419:M419" si="35">SUM(G420:G445)</f>
        <v>35</v>
      </c>
      <c r="H419" s="19">
        <f t="shared" si="35"/>
        <v>26</v>
      </c>
      <c r="I419" s="19">
        <f t="shared" si="35"/>
        <v>30</v>
      </c>
      <c r="J419" s="19">
        <f t="shared" si="35"/>
        <v>33</v>
      </c>
      <c r="K419" s="19">
        <f t="shared" si="35"/>
        <v>40</v>
      </c>
      <c r="L419" s="19">
        <f t="shared" si="35"/>
        <v>13</v>
      </c>
      <c r="M419" s="78">
        <f t="shared" si="35"/>
        <v>6928</v>
      </c>
      <c r="N419" s="35">
        <f>((M419+(M419*10%))*1.08%)*25%</f>
        <v>20.576160000000002</v>
      </c>
    </row>
    <row r="420" spans="1:14" x14ac:dyDescent="0.25">
      <c r="A420" s="12" t="s">
        <v>448</v>
      </c>
      <c r="B420" s="12" t="s">
        <v>481</v>
      </c>
      <c r="C420" s="12" t="s">
        <v>466</v>
      </c>
      <c r="D420" s="10" t="s">
        <v>32</v>
      </c>
      <c r="E420" s="10" t="s">
        <v>482</v>
      </c>
      <c r="F420" s="10">
        <v>0</v>
      </c>
      <c r="G420" s="10">
        <v>0</v>
      </c>
      <c r="H420" s="10">
        <v>1</v>
      </c>
      <c r="I420" s="10">
        <v>0</v>
      </c>
      <c r="J420" s="10">
        <v>1</v>
      </c>
      <c r="K420" s="10">
        <v>0</v>
      </c>
      <c r="L420" s="10"/>
      <c r="M420" s="79">
        <v>59</v>
      </c>
      <c r="N420" s="15">
        <v>0.17523000000000002</v>
      </c>
    </row>
    <row r="421" spans="1:14" x14ac:dyDescent="0.25">
      <c r="A421" s="12" t="s">
        <v>448</v>
      </c>
      <c r="B421" s="12" t="s">
        <v>481</v>
      </c>
      <c r="C421" s="12" t="s">
        <v>466</v>
      </c>
      <c r="D421" s="10"/>
      <c r="E421" s="10" t="s">
        <v>483</v>
      </c>
      <c r="F421" s="10">
        <v>0</v>
      </c>
      <c r="G421" s="10">
        <v>0</v>
      </c>
      <c r="H421" s="10">
        <v>2</v>
      </c>
      <c r="I421" s="10">
        <v>0</v>
      </c>
      <c r="J421" s="10">
        <v>0</v>
      </c>
      <c r="K421" s="10">
        <v>0</v>
      </c>
      <c r="L421" s="10"/>
      <c r="M421" s="79">
        <v>81</v>
      </c>
      <c r="N421" s="15">
        <v>0.24057000000000001</v>
      </c>
    </row>
    <row r="422" spans="1:14" x14ac:dyDescent="0.25">
      <c r="A422" s="12" t="s">
        <v>448</v>
      </c>
      <c r="B422" s="12" t="s">
        <v>481</v>
      </c>
      <c r="C422" s="12" t="s">
        <v>466</v>
      </c>
      <c r="D422" s="10" t="s">
        <v>32</v>
      </c>
      <c r="E422" s="10" t="s">
        <v>484</v>
      </c>
      <c r="F422" s="10">
        <v>0</v>
      </c>
      <c r="G422" s="10">
        <v>1</v>
      </c>
      <c r="H422" s="10">
        <v>0</v>
      </c>
      <c r="I422" s="10">
        <v>1</v>
      </c>
      <c r="J422" s="10">
        <v>0</v>
      </c>
      <c r="K422" s="10">
        <v>0</v>
      </c>
      <c r="L422" s="10"/>
      <c r="M422" s="79">
        <v>65</v>
      </c>
      <c r="N422" s="15">
        <v>0.19305</v>
      </c>
    </row>
    <row r="423" spans="1:14" x14ac:dyDescent="0.25">
      <c r="A423" s="12" t="s">
        <v>448</v>
      </c>
      <c r="B423" s="12" t="s">
        <v>481</v>
      </c>
      <c r="C423" s="12" t="s">
        <v>466</v>
      </c>
      <c r="D423" s="10" t="s">
        <v>32</v>
      </c>
      <c r="E423" s="10" t="s">
        <v>485</v>
      </c>
      <c r="F423" s="10">
        <v>1</v>
      </c>
      <c r="G423" s="10">
        <v>0</v>
      </c>
      <c r="H423" s="10">
        <v>1</v>
      </c>
      <c r="I423" s="10">
        <v>1</v>
      </c>
      <c r="J423" s="10">
        <v>0</v>
      </c>
      <c r="K423" s="10">
        <v>0</v>
      </c>
      <c r="L423" s="10"/>
      <c r="M423" s="79">
        <v>164</v>
      </c>
      <c r="N423" s="15">
        <v>0.48708000000000007</v>
      </c>
    </row>
    <row r="424" spans="1:14" x14ac:dyDescent="0.25">
      <c r="A424" s="12" t="s">
        <v>448</v>
      </c>
      <c r="B424" s="12" t="s">
        <v>481</v>
      </c>
      <c r="C424" s="12" t="s">
        <v>224</v>
      </c>
      <c r="D424" s="10" t="s">
        <v>32</v>
      </c>
      <c r="E424" s="10" t="s">
        <v>486</v>
      </c>
      <c r="F424" s="10">
        <v>0</v>
      </c>
      <c r="G424" s="10">
        <v>1</v>
      </c>
      <c r="H424" s="10">
        <v>0</v>
      </c>
      <c r="I424" s="10">
        <v>0</v>
      </c>
      <c r="J424" s="10">
        <v>0</v>
      </c>
      <c r="K424" s="10">
        <v>1</v>
      </c>
      <c r="L424" s="10">
        <v>1</v>
      </c>
      <c r="M424" s="79">
        <v>150</v>
      </c>
      <c r="N424" s="15">
        <v>0.44550000000000001</v>
      </c>
    </row>
    <row r="425" spans="1:14" x14ac:dyDescent="0.25">
      <c r="A425" s="12" t="s">
        <v>448</v>
      </c>
      <c r="B425" s="12" t="s">
        <v>481</v>
      </c>
      <c r="C425" s="12" t="s">
        <v>224</v>
      </c>
      <c r="D425" s="10" t="s">
        <v>32</v>
      </c>
      <c r="E425" s="10" t="s">
        <v>487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/>
      <c r="M425" s="79">
        <v>67</v>
      </c>
      <c r="N425" s="15">
        <v>0.19899000000000003</v>
      </c>
    </row>
    <row r="426" spans="1:14" x14ac:dyDescent="0.25">
      <c r="A426" s="12" t="s">
        <v>448</v>
      </c>
      <c r="B426" s="12" t="s">
        <v>481</v>
      </c>
      <c r="C426" s="12" t="s">
        <v>466</v>
      </c>
      <c r="D426" s="10" t="s">
        <v>32</v>
      </c>
      <c r="E426" s="10" t="s">
        <v>488</v>
      </c>
      <c r="F426" s="10">
        <v>2</v>
      </c>
      <c r="G426" s="10">
        <v>0</v>
      </c>
      <c r="H426" s="10">
        <v>0</v>
      </c>
      <c r="I426" s="10">
        <v>1</v>
      </c>
      <c r="J426" s="10">
        <v>0</v>
      </c>
      <c r="K426" s="10">
        <v>4</v>
      </c>
      <c r="L426" s="10"/>
      <c r="M426" s="79">
        <v>170</v>
      </c>
      <c r="N426" s="15">
        <v>0.50490000000000002</v>
      </c>
    </row>
    <row r="427" spans="1:14" x14ac:dyDescent="0.25">
      <c r="A427" s="12" t="s">
        <v>448</v>
      </c>
      <c r="B427" s="12" t="s">
        <v>481</v>
      </c>
      <c r="C427" s="12" t="s">
        <v>466</v>
      </c>
      <c r="D427" s="10"/>
      <c r="E427" s="10" t="s">
        <v>489</v>
      </c>
      <c r="F427" s="10">
        <v>3</v>
      </c>
      <c r="G427" s="10">
        <v>0</v>
      </c>
      <c r="H427" s="10">
        <v>0</v>
      </c>
      <c r="I427" s="10">
        <v>0</v>
      </c>
      <c r="J427" s="10">
        <v>0</v>
      </c>
      <c r="K427" s="10">
        <v>1</v>
      </c>
      <c r="L427" s="10">
        <v>1</v>
      </c>
      <c r="M427" s="79">
        <v>315</v>
      </c>
      <c r="N427" s="15">
        <v>0.9355500000000001</v>
      </c>
    </row>
    <row r="428" spans="1:14" x14ac:dyDescent="0.25">
      <c r="A428" s="12" t="s">
        <v>448</v>
      </c>
      <c r="B428" s="12" t="s">
        <v>481</v>
      </c>
      <c r="C428" s="12" t="s">
        <v>466</v>
      </c>
      <c r="D428" s="10"/>
      <c r="E428" s="10" t="s">
        <v>490</v>
      </c>
      <c r="F428" s="10">
        <v>4</v>
      </c>
      <c r="G428" s="10">
        <v>5</v>
      </c>
      <c r="H428" s="10">
        <v>2</v>
      </c>
      <c r="I428" s="10">
        <v>10</v>
      </c>
      <c r="J428" s="10">
        <v>3</v>
      </c>
      <c r="K428" s="10">
        <v>6</v>
      </c>
      <c r="L428" s="10">
        <v>1</v>
      </c>
      <c r="M428" s="79">
        <v>654</v>
      </c>
      <c r="N428" s="15">
        <v>1.94238</v>
      </c>
    </row>
    <row r="429" spans="1:14" x14ac:dyDescent="0.25">
      <c r="A429" s="12" t="s">
        <v>448</v>
      </c>
      <c r="B429" s="12" t="s">
        <v>481</v>
      </c>
      <c r="C429" s="12" t="s">
        <v>224</v>
      </c>
      <c r="D429" s="10" t="s">
        <v>32</v>
      </c>
      <c r="E429" s="10" t="s">
        <v>491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1</v>
      </c>
      <c r="M429" s="79">
        <v>82</v>
      </c>
      <c r="N429" s="15">
        <v>0.24354000000000003</v>
      </c>
    </row>
    <row r="430" spans="1:14" x14ac:dyDescent="0.25">
      <c r="A430" s="12" t="s">
        <v>448</v>
      </c>
      <c r="B430" s="12" t="s">
        <v>481</v>
      </c>
      <c r="C430" s="12" t="s">
        <v>64</v>
      </c>
      <c r="D430" s="10" t="s">
        <v>32</v>
      </c>
      <c r="E430" s="10" t="s">
        <v>492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/>
      <c r="M430" s="79">
        <v>93</v>
      </c>
      <c r="N430" s="15">
        <v>0.27621000000000001</v>
      </c>
    </row>
    <row r="431" spans="1:14" x14ac:dyDescent="0.25">
      <c r="A431" s="12" t="s">
        <v>448</v>
      </c>
      <c r="B431" s="12" t="s">
        <v>481</v>
      </c>
      <c r="C431" s="12" t="s">
        <v>466</v>
      </c>
      <c r="D431" s="10" t="s">
        <v>32</v>
      </c>
      <c r="E431" s="10" t="s">
        <v>493</v>
      </c>
      <c r="F431" s="10">
        <v>0</v>
      </c>
      <c r="G431" s="10">
        <v>1</v>
      </c>
      <c r="H431" s="10">
        <v>0</v>
      </c>
      <c r="I431" s="10">
        <v>0</v>
      </c>
      <c r="J431" s="10">
        <v>2</v>
      </c>
      <c r="K431" s="10">
        <v>0</v>
      </c>
      <c r="L431" s="10"/>
      <c r="M431" s="79">
        <v>192</v>
      </c>
      <c r="N431" s="15">
        <v>0.57023999999999997</v>
      </c>
    </row>
    <row r="432" spans="1:14" x14ac:dyDescent="0.25">
      <c r="A432" s="12" t="s">
        <v>448</v>
      </c>
      <c r="B432" s="12" t="s">
        <v>481</v>
      </c>
      <c r="C432" s="12" t="s">
        <v>466</v>
      </c>
      <c r="D432" s="10" t="s">
        <v>32</v>
      </c>
      <c r="E432" s="10" t="s">
        <v>494</v>
      </c>
      <c r="F432" s="10">
        <v>1</v>
      </c>
      <c r="G432" s="10">
        <v>2</v>
      </c>
      <c r="H432" s="10">
        <v>0</v>
      </c>
      <c r="I432" s="10">
        <v>0</v>
      </c>
      <c r="J432" s="10">
        <v>0</v>
      </c>
      <c r="K432" s="10">
        <v>3</v>
      </c>
      <c r="L432" s="10"/>
      <c r="M432" s="79">
        <v>190</v>
      </c>
      <c r="N432" s="15">
        <v>0.56430000000000002</v>
      </c>
    </row>
    <row r="433" spans="1:14" x14ac:dyDescent="0.25">
      <c r="A433" s="12" t="s">
        <v>448</v>
      </c>
      <c r="B433" s="12" t="s">
        <v>481</v>
      </c>
      <c r="C433" s="12" t="s">
        <v>466</v>
      </c>
      <c r="D433" s="10"/>
      <c r="E433" s="10" t="s">
        <v>495</v>
      </c>
      <c r="F433" s="10">
        <v>1</v>
      </c>
      <c r="G433" s="10">
        <v>0</v>
      </c>
      <c r="H433" s="10">
        <v>0</v>
      </c>
      <c r="I433" s="10">
        <v>0</v>
      </c>
      <c r="J433" s="10">
        <v>0</v>
      </c>
      <c r="K433" s="10">
        <v>1</v>
      </c>
      <c r="L433" s="10">
        <v>1</v>
      </c>
      <c r="M433" s="79">
        <v>91</v>
      </c>
      <c r="N433" s="15">
        <v>0.27027000000000001</v>
      </c>
    </row>
    <row r="434" spans="1:14" x14ac:dyDescent="0.25">
      <c r="A434" s="12" t="s">
        <v>448</v>
      </c>
      <c r="B434" s="12" t="s">
        <v>481</v>
      </c>
      <c r="C434" s="12" t="s">
        <v>224</v>
      </c>
      <c r="D434" s="10" t="s">
        <v>32</v>
      </c>
      <c r="E434" s="10" t="s">
        <v>496</v>
      </c>
      <c r="F434" s="10">
        <v>0</v>
      </c>
      <c r="G434" s="10">
        <v>0</v>
      </c>
      <c r="H434" s="10">
        <v>1</v>
      </c>
      <c r="I434" s="10">
        <v>0</v>
      </c>
      <c r="J434" s="10">
        <v>0</v>
      </c>
      <c r="K434" s="10">
        <v>0</v>
      </c>
      <c r="L434" s="10"/>
      <c r="M434" s="79">
        <v>101</v>
      </c>
      <c r="N434" s="15">
        <v>0.29997000000000001</v>
      </c>
    </row>
    <row r="435" spans="1:14" x14ac:dyDescent="0.25">
      <c r="A435" s="12" t="s">
        <v>448</v>
      </c>
      <c r="B435" s="12" t="s">
        <v>481</v>
      </c>
      <c r="C435" s="12" t="s">
        <v>224</v>
      </c>
      <c r="D435" s="10" t="s">
        <v>32</v>
      </c>
      <c r="E435" s="10" t="s">
        <v>497</v>
      </c>
      <c r="F435" s="10">
        <v>0</v>
      </c>
      <c r="G435" s="10">
        <v>0</v>
      </c>
      <c r="H435" s="10">
        <v>1</v>
      </c>
      <c r="I435" s="10">
        <v>0</v>
      </c>
      <c r="J435" s="10">
        <v>0</v>
      </c>
      <c r="K435" s="10">
        <v>1</v>
      </c>
      <c r="L435" s="10">
        <v>1</v>
      </c>
      <c r="M435" s="79">
        <v>135</v>
      </c>
      <c r="N435" s="15">
        <v>0.40095000000000003</v>
      </c>
    </row>
    <row r="436" spans="1:14" x14ac:dyDescent="0.25">
      <c r="A436" s="12" t="s">
        <v>448</v>
      </c>
      <c r="B436" s="12" t="s">
        <v>481</v>
      </c>
      <c r="C436" s="12" t="s">
        <v>224</v>
      </c>
      <c r="D436" s="10" t="s">
        <v>32</v>
      </c>
      <c r="E436" s="10" t="s">
        <v>498</v>
      </c>
      <c r="F436" s="10">
        <v>0</v>
      </c>
      <c r="G436" s="10">
        <v>0</v>
      </c>
      <c r="H436" s="10">
        <v>0</v>
      </c>
      <c r="I436" s="10">
        <v>1</v>
      </c>
      <c r="J436" s="10">
        <v>7</v>
      </c>
      <c r="K436" s="10">
        <v>5</v>
      </c>
      <c r="L436" s="10"/>
      <c r="M436" s="79">
        <v>705</v>
      </c>
      <c r="N436" s="15">
        <v>2.0938500000000002</v>
      </c>
    </row>
    <row r="437" spans="1:14" x14ac:dyDescent="0.25">
      <c r="A437" s="12" t="s">
        <v>448</v>
      </c>
      <c r="B437" s="12" t="s">
        <v>481</v>
      </c>
      <c r="C437" s="12" t="s">
        <v>466</v>
      </c>
      <c r="D437" s="10" t="s">
        <v>32</v>
      </c>
      <c r="E437" s="10" t="s">
        <v>481</v>
      </c>
      <c r="F437" s="10">
        <v>15</v>
      </c>
      <c r="G437" s="10">
        <v>22</v>
      </c>
      <c r="H437" s="10">
        <v>15</v>
      </c>
      <c r="I437" s="10">
        <v>15</v>
      </c>
      <c r="J437" s="10">
        <v>16</v>
      </c>
      <c r="K437" s="10">
        <v>17</v>
      </c>
      <c r="L437" s="10">
        <v>5</v>
      </c>
      <c r="M437" s="79">
        <v>2381</v>
      </c>
      <c r="N437" s="15">
        <v>7.0715700000000004</v>
      </c>
    </row>
    <row r="438" spans="1:14" x14ac:dyDescent="0.25">
      <c r="A438" s="12" t="s">
        <v>448</v>
      </c>
      <c r="B438" s="12" t="s">
        <v>481</v>
      </c>
      <c r="C438" s="12" t="s">
        <v>466</v>
      </c>
      <c r="D438" s="10" t="s">
        <v>32</v>
      </c>
      <c r="E438" s="10" t="s">
        <v>499</v>
      </c>
      <c r="F438" s="10">
        <v>1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1</v>
      </c>
      <c r="M438" s="79">
        <v>154</v>
      </c>
      <c r="N438" s="15">
        <v>0.45738000000000006</v>
      </c>
    </row>
    <row r="439" spans="1:14" x14ac:dyDescent="0.25">
      <c r="A439" s="12" t="s">
        <v>448</v>
      </c>
      <c r="B439" s="12" t="s">
        <v>481</v>
      </c>
      <c r="C439" s="12" t="s">
        <v>224</v>
      </c>
      <c r="D439" s="10" t="s">
        <v>32</v>
      </c>
      <c r="E439" s="10" t="s">
        <v>500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  <c r="L439" s="10"/>
      <c r="M439" s="79">
        <v>44</v>
      </c>
      <c r="N439" s="15">
        <v>0.13067999999999999</v>
      </c>
    </row>
    <row r="440" spans="1:14" x14ac:dyDescent="0.25">
      <c r="A440" s="12" t="s">
        <v>448</v>
      </c>
      <c r="B440" s="12" t="s">
        <v>481</v>
      </c>
      <c r="C440" s="12" t="s">
        <v>224</v>
      </c>
      <c r="D440" s="10" t="s">
        <v>32</v>
      </c>
      <c r="E440" s="10" t="s">
        <v>501</v>
      </c>
      <c r="F440" s="10">
        <v>1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/>
      <c r="M440" s="79">
        <v>98</v>
      </c>
      <c r="N440" s="15">
        <v>0.29105999999999999</v>
      </c>
    </row>
    <row r="441" spans="1:14" x14ac:dyDescent="0.25">
      <c r="A441" s="12" t="s">
        <v>448</v>
      </c>
      <c r="B441" s="12" t="s">
        <v>481</v>
      </c>
      <c r="C441" s="12" t="s">
        <v>466</v>
      </c>
      <c r="D441" s="10" t="s">
        <v>32</v>
      </c>
      <c r="E441" s="10" t="s">
        <v>502</v>
      </c>
      <c r="F441" s="10">
        <v>2</v>
      </c>
      <c r="G441" s="10">
        <v>1</v>
      </c>
      <c r="H441" s="10">
        <v>1</v>
      </c>
      <c r="I441" s="10">
        <v>0</v>
      </c>
      <c r="J441" s="10">
        <v>1</v>
      </c>
      <c r="K441" s="10">
        <v>0</v>
      </c>
      <c r="L441" s="10"/>
      <c r="M441" s="79">
        <v>200</v>
      </c>
      <c r="N441" s="15">
        <v>0.59400000000000008</v>
      </c>
    </row>
    <row r="442" spans="1:14" x14ac:dyDescent="0.25">
      <c r="A442" s="12" t="s">
        <v>448</v>
      </c>
      <c r="B442" s="12" t="s">
        <v>481</v>
      </c>
      <c r="C442" s="12" t="s">
        <v>224</v>
      </c>
      <c r="D442" s="10" t="s">
        <v>32</v>
      </c>
      <c r="E442" s="10" t="s">
        <v>503</v>
      </c>
      <c r="F442" s="10">
        <v>0</v>
      </c>
      <c r="G442" s="10">
        <v>1</v>
      </c>
      <c r="H442" s="10">
        <v>0</v>
      </c>
      <c r="I442" s="10">
        <v>0</v>
      </c>
      <c r="J442" s="10">
        <v>2</v>
      </c>
      <c r="K442" s="10">
        <v>0</v>
      </c>
      <c r="L442" s="10">
        <v>1</v>
      </c>
      <c r="M442" s="79">
        <v>363</v>
      </c>
      <c r="N442" s="15">
        <v>1.0781100000000001</v>
      </c>
    </row>
    <row r="443" spans="1:14" x14ac:dyDescent="0.25">
      <c r="A443" s="12" t="s">
        <v>448</v>
      </c>
      <c r="B443" s="12" t="s">
        <v>481</v>
      </c>
      <c r="C443" s="12" t="s">
        <v>224</v>
      </c>
      <c r="D443" s="10" t="s">
        <v>32</v>
      </c>
      <c r="E443" s="10" t="s">
        <v>504</v>
      </c>
      <c r="F443" s="10">
        <v>0</v>
      </c>
      <c r="G443" s="10">
        <v>1</v>
      </c>
      <c r="H443" s="10">
        <v>0</v>
      </c>
      <c r="I443" s="10">
        <v>1</v>
      </c>
      <c r="J443" s="10">
        <v>0</v>
      </c>
      <c r="K443" s="10">
        <v>0</v>
      </c>
      <c r="L443" s="10"/>
      <c r="M443" s="79">
        <v>132</v>
      </c>
      <c r="N443" s="15">
        <v>0.39204</v>
      </c>
    </row>
    <row r="444" spans="1:14" x14ac:dyDescent="0.25">
      <c r="A444" s="12" t="s">
        <v>448</v>
      </c>
      <c r="B444" s="12" t="s">
        <v>481</v>
      </c>
      <c r="C444" s="12" t="s">
        <v>224</v>
      </c>
      <c r="D444" s="10" t="s">
        <v>32</v>
      </c>
      <c r="E444" s="10" t="s">
        <v>505</v>
      </c>
      <c r="F444" s="10">
        <v>0</v>
      </c>
      <c r="G444" s="10">
        <v>0</v>
      </c>
      <c r="H444" s="10">
        <v>1</v>
      </c>
      <c r="I444" s="10">
        <v>0</v>
      </c>
      <c r="J444" s="10">
        <v>0</v>
      </c>
      <c r="K444" s="10">
        <v>0</v>
      </c>
      <c r="L444" s="10"/>
      <c r="M444" s="79">
        <v>102</v>
      </c>
      <c r="N444" s="15">
        <v>0.30294000000000004</v>
      </c>
    </row>
    <row r="445" spans="1:14" x14ac:dyDescent="0.25">
      <c r="A445" s="12" t="s">
        <v>448</v>
      </c>
      <c r="B445" s="12" t="s">
        <v>481</v>
      </c>
      <c r="C445" s="12" t="s">
        <v>224</v>
      </c>
      <c r="D445" s="10" t="s">
        <v>32</v>
      </c>
      <c r="E445" s="10" t="s">
        <v>506</v>
      </c>
      <c r="F445" s="10">
        <v>1</v>
      </c>
      <c r="G445" s="10">
        <v>0</v>
      </c>
      <c r="H445" s="10">
        <v>1</v>
      </c>
      <c r="I445" s="10">
        <v>0</v>
      </c>
      <c r="J445" s="10">
        <v>1</v>
      </c>
      <c r="K445" s="10">
        <v>1</v>
      </c>
      <c r="L445" s="10"/>
      <c r="M445" s="79">
        <v>140</v>
      </c>
      <c r="N445" s="15">
        <v>0.4158</v>
      </c>
    </row>
    <row r="446" spans="1:14" x14ac:dyDescent="0.25">
      <c r="A446" s="16" t="s">
        <v>522</v>
      </c>
      <c r="B446" s="34"/>
      <c r="C446" s="34"/>
      <c r="D446" s="18"/>
      <c r="E446" s="17"/>
      <c r="F446" s="19">
        <f>SUM(F447:F458)</f>
        <v>6</v>
      </c>
      <c r="G446" s="19">
        <f t="shared" ref="G446:M446" si="36">SUM(G447:G458)</f>
        <v>6</v>
      </c>
      <c r="H446" s="19">
        <f t="shared" si="36"/>
        <v>5</v>
      </c>
      <c r="I446" s="19">
        <f t="shared" si="36"/>
        <v>9</v>
      </c>
      <c r="J446" s="19">
        <f t="shared" si="36"/>
        <v>11</v>
      </c>
      <c r="K446" s="19">
        <f t="shared" si="36"/>
        <v>12</v>
      </c>
      <c r="L446" s="19">
        <f t="shared" si="36"/>
        <v>4</v>
      </c>
      <c r="M446" s="78">
        <f t="shared" si="36"/>
        <v>4388</v>
      </c>
      <c r="N446" s="35">
        <f>((M446+(M446*10%))*1.08%)*25%</f>
        <v>13.032360000000001</v>
      </c>
    </row>
    <row r="447" spans="1:14" x14ac:dyDescent="0.25">
      <c r="A447" s="12" t="s">
        <v>448</v>
      </c>
      <c r="B447" s="12" t="s">
        <v>507</v>
      </c>
      <c r="C447" s="12" t="s">
        <v>226</v>
      </c>
      <c r="D447" s="10"/>
      <c r="E447" s="10" t="s">
        <v>508</v>
      </c>
      <c r="F447" s="10">
        <v>0</v>
      </c>
      <c r="G447" s="10">
        <v>0</v>
      </c>
      <c r="H447" s="10">
        <v>0</v>
      </c>
      <c r="I447" s="10">
        <v>2</v>
      </c>
      <c r="J447" s="10">
        <v>1</v>
      </c>
      <c r="K447" s="10">
        <v>0</v>
      </c>
      <c r="L447" s="10"/>
      <c r="M447" s="79">
        <v>301</v>
      </c>
      <c r="N447" s="15">
        <v>0.89397000000000015</v>
      </c>
    </row>
    <row r="448" spans="1:14" x14ac:dyDescent="0.25">
      <c r="A448" s="12" t="s">
        <v>448</v>
      </c>
      <c r="B448" s="12" t="s">
        <v>507</v>
      </c>
      <c r="C448" s="12" t="s">
        <v>226</v>
      </c>
      <c r="D448" s="10"/>
      <c r="E448" s="10" t="s">
        <v>509</v>
      </c>
      <c r="F448" s="10">
        <v>0</v>
      </c>
      <c r="G448" s="10">
        <v>0</v>
      </c>
      <c r="H448" s="10">
        <v>0</v>
      </c>
      <c r="I448" s="10">
        <v>0</v>
      </c>
      <c r="J448" s="10">
        <v>4</v>
      </c>
      <c r="K448" s="10">
        <v>0</v>
      </c>
      <c r="L448" s="10"/>
      <c r="M448" s="79">
        <v>553</v>
      </c>
      <c r="N448" s="15">
        <v>1.6424099999999999</v>
      </c>
    </row>
    <row r="449" spans="1:14" x14ac:dyDescent="0.25">
      <c r="A449" s="12" t="s">
        <v>448</v>
      </c>
      <c r="B449" s="12" t="s">
        <v>507</v>
      </c>
      <c r="C449" s="12" t="s">
        <v>226</v>
      </c>
      <c r="D449" s="10"/>
      <c r="E449" s="10" t="s">
        <v>510</v>
      </c>
      <c r="F449" s="10">
        <v>2</v>
      </c>
      <c r="G449" s="10">
        <v>3</v>
      </c>
      <c r="H449" s="10">
        <v>1</v>
      </c>
      <c r="I449" s="10">
        <v>0</v>
      </c>
      <c r="J449" s="10">
        <v>0</v>
      </c>
      <c r="K449" s="10">
        <v>2</v>
      </c>
      <c r="L449" s="10"/>
      <c r="M449" s="79">
        <v>450</v>
      </c>
      <c r="N449" s="15">
        <v>1.3365</v>
      </c>
    </row>
    <row r="450" spans="1:14" x14ac:dyDescent="0.25">
      <c r="A450" s="12" t="s">
        <v>448</v>
      </c>
      <c r="B450" s="12" t="s">
        <v>507</v>
      </c>
      <c r="C450" s="12" t="s">
        <v>226</v>
      </c>
      <c r="D450" s="10"/>
      <c r="E450" s="10" t="s">
        <v>511</v>
      </c>
      <c r="F450" s="10">
        <v>1</v>
      </c>
      <c r="G450" s="10">
        <v>1</v>
      </c>
      <c r="H450" s="10">
        <v>0</v>
      </c>
      <c r="I450" s="10">
        <v>1</v>
      </c>
      <c r="J450" s="10">
        <v>0</v>
      </c>
      <c r="K450" s="10">
        <v>0</v>
      </c>
      <c r="L450" s="10"/>
      <c r="M450" s="79">
        <v>208</v>
      </c>
      <c r="N450" s="15">
        <v>0.61776000000000009</v>
      </c>
    </row>
    <row r="451" spans="1:14" x14ac:dyDescent="0.25">
      <c r="A451" s="12" t="s">
        <v>448</v>
      </c>
      <c r="B451" s="12" t="s">
        <v>507</v>
      </c>
      <c r="C451" s="12" t="s">
        <v>226</v>
      </c>
      <c r="D451" s="10"/>
      <c r="E451" s="10" t="s">
        <v>512</v>
      </c>
      <c r="F451" s="10">
        <v>0</v>
      </c>
      <c r="G451" s="10">
        <v>0</v>
      </c>
      <c r="H451" s="10">
        <v>0</v>
      </c>
      <c r="I451" s="10">
        <v>1</v>
      </c>
      <c r="J451" s="10">
        <v>1</v>
      </c>
      <c r="K451" s="10">
        <v>0</v>
      </c>
      <c r="L451" s="10"/>
      <c r="M451" s="79">
        <v>320</v>
      </c>
      <c r="N451" s="15">
        <v>0.95040000000000002</v>
      </c>
    </row>
    <row r="452" spans="1:14" x14ac:dyDescent="0.25">
      <c r="A452" s="12" t="s">
        <v>448</v>
      </c>
      <c r="B452" s="12" t="s">
        <v>507</v>
      </c>
      <c r="C452" s="12" t="s">
        <v>226</v>
      </c>
      <c r="D452" s="10"/>
      <c r="E452" s="10" t="s">
        <v>513</v>
      </c>
      <c r="F452" s="10">
        <v>1</v>
      </c>
      <c r="G452" s="10">
        <v>0</v>
      </c>
      <c r="H452" s="10">
        <v>0</v>
      </c>
      <c r="I452" s="10">
        <v>0</v>
      </c>
      <c r="J452" s="10">
        <v>0</v>
      </c>
      <c r="K452" s="10">
        <v>1</v>
      </c>
      <c r="L452" s="10">
        <v>1</v>
      </c>
      <c r="M452" s="79">
        <v>178</v>
      </c>
      <c r="N452" s="15">
        <v>0.52866000000000002</v>
      </c>
    </row>
    <row r="453" spans="1:14" x14ac:dyDescent="0.25">
      <c r="A453" s="12" t="s">
        <v>448</v>
      </c>
      <c r="B453" s="12" t="s">
        <v>507</v>
      </c>
      <c r="C453" s="12" t="s">
        <v>466</v>
      </c>
      <c r="D453" s="10"/>
      <c r="E453" s="10" t="s">
        <v>514</v>
      </c>
      <c r="F453" s="10">
        <v>0</v>
      </c>
      <c r="G453" s="10">
        <v>1</v>
      </c>
      <c r="H453" s="10">
        <v>0</v>
      </c>
      <c r="I453" s="10">
        <v>0</v>
      </c>
      <c r="J453" s="10">
        <v>0</v>
      </c>
      <c r="K453" s="10">
        <v>1</v>
      </c>
      <c r="L453" s="10"/>
      <c r="M453" s="79">
        <v>73</v>
      </c>
      <c r="N453" s="15">
        <v>0.21681</v>
      </c>
    </row>
    <row r="454" spans="1:14" x14ac:dyDescent="0.25">
      <c r="A454" s="12" t="s">
        <v>448</v>
      </c>
      <c r="B454" s="12" t="s">
        <v>507</v>
      </c>
      <c r="C454" s="12" t="s">
        <v>226</v>
      </c>
      <c r="D454" s="10"/>
      <c r="E454" s="10" t="s">
        <v>515</v>
      </c>
      <c r="F454" s="10">
        <v>0</v>
      </c>
      <c r="G454" s="10">
        <v>0</v>
      </c>
      <c r="H454" s="10">
        <v>0</v>
      </c>
      <c r="I454" s="10">
        <v>1</v>
      </c>
      <c r="J454" s="10">
        <v>0</v>
      </c>
      <c r="K454" s="10">
        <v>0</v>
      </c>
      <c r="L454" s="10"/>
      <c r="M454" s="79">
        <v>111</v>
      </c>
      <c r="N454" s="15">
        <v>0.32967000000000002</v>
      </c>
    </row>
    <row r="455" spans="1:14" x14ac:dyDescent="0.25">
      <c r="A455" s="12" t="s">
        <v>448</v>
      </c>
      <c r="B455" s="12" t="s">
        <v>507</v>
      </c>
      <c r="C455" s="12" t="s">
        <v>226</v>
      </c>
      <c r="D455" s="10"/>
      <c r="E455" s="10" t="s">
        <v>516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1</v>
      </c>
      <c r="L455" s="10"/>
      <c r="M455" s="79">
        <v>241</v>
      </c>
      <c r="N455" s="15">
        <v>0.71577000000000013</v>
      </c>
    </row>
    <row r="456" spans="1:14" x14ac:dyDescent="0.25">
      <c r="A456" s="12" t="s">
        <v>448</v>
      </c>
      <c r="B456" s="12" t="s">
        <v>507</v>
      </c>
      <c r="C456" s="12" t="s">
        <v>226</v>
      </c>
      <c r="D456" s="10"/>
      <c r="E456" s="10" t="s">
        <v>517</v>
      </c>
      <c r="F456" s="10">
        <v>0</v>
      </c>
      <c r="G456" s="10">
        <v>0</v>
      </c>
      <c r="H456" s="10">
        <v>0</v>
      </c>
      <c r="I456" s="10">
        <v>0</v>
      </c>
      <c r="J456" s="10">
        <v>0</v>
      </c>
      <c r="K456" s="10">
        <v>0</v>
      </c>
      <c r="L456" s="10">
        <v>2</v>
      </c>
      <c r="M456" s="79">
        <v>197</v>
      </c>
      <c r="N456" s="15">
        <v>0.58509</v>
      </c>
    </row>
    <row r="457" spans="1:14" x14ac:dyDescent="0.25">
      <c r="A457" s="12" t="s">
        <v>448</v>
      </c>
      <c r="B457" s="12" t="s">
        <v>507</v>
      </c>
      <c r="C457" s="12" t="s">
        <v>226</v>
      </c>
      <c r="D457" s="10"/>
      <c r="E457" s="10" t="s">
        <v>507</v>
      </c>
      <c r="F457" s="10">
        <v>1</v>
      </c>
      <c r="G457" s="10">
        <v>1</v>
      </c>
      <c r="H457" s="10">
        <v>3</v>
      </c>
      <c r="I457" s="10">
        <v>3</v>
      </c>
      <c r="J457" s="10">
        <v>3</v>
      </c>
      <c r="K457" s="10">
        <v>6</v>
      </c>
      <c r="L457" s="10">
        <v>1</v>
      </c>
      <c r="M457" s="79">
        <v>1396</v>
      </c>
      <c r="N457" s="15">
        <v>4.1461199999999998</v>
      </c>
    </row>
    <row r="458" spans="1:14" x14ac:dyDescent="0.25">
      <c r="A458" s="41" t="s">
        <v>448</v>
      </c>
      <c r="B458" s="41" t="s">
        <v>507</v>
      </c>
      <c r="C458" s="41" t="s">
        <v>226</v>
      </c>
      <c r="D458" s="42"/>
      <c r="E458" s="42" t="s">
        <v>518</v>
      </c>
      <c r="F458" s="42">
        <v>1</v>
      </c>
      <c r="G458" s="42">
        <v>0</v>
      </c>
      <c r="H458" s="42">
        <v>1</v>
      </c>
      <c r="I458" s="42">
        <v>1</v>
      </c>
      <c r="J458" s="42">
        <v>2</v>
      </c>
      <c r="K458" s="42">
        <v>1</v>
      </c>
      <c r="L458" s="42"/>
      <c r="M458" s="80">
        <v>360</v>
      </c>
      <c r="N458" s="43">
        <v>1.0692000000000002</v>
      </c>
    </row>
    <row r="459" spans="1:14" ht="15.75" thickBot="1" x14ac:dyDescent="0.3">
      <c r="A459" s="82" t="s">
        <v>523</v>
      </c>
      <c r="B459" s="82"/>
      <c r="C459" s="82"/>
      <c r="D459" s="82"/>
      <c r="E459" s="82"/>
      <c r="F459" s="81">
        <v>824</v>
      </c>
      <c r="G459" s="81">
        <v>1033</v>
      </c>
      <c r="H459" s="81">
        <v>1174</v>
      </c>
      <c r="I459" s="81">
        <v>1373</v>
      </c>
      <c r="J459" s="81">
        <v>1346</v>
      </c>
      <c r="K459" s="81">
        <v>1343</v>
      </c>
      <c r="L459" s="81">
        <v>477</v>
      </c>
      <c r="M459" s="81">
        <v>199814</v>
      </c>
      <c r="N459" s="44">
        <f>((M459+(M459*10%))*1.08%)*25%</f>
        <v>593.44758000000002</v>
      </c>
    </row>
    <row r="460" spans="1:14" x14ac:dyDescent="0.25">
      <c r="A460" s="12"/>
      <c r="B460" s="12"/>
      <c r="C460" s="12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5"/>
    </row>
    <row r="461" spans="1:14" x14ac:dyDescent="0.25">
      <c r="A461" s="45" t="s">
        <v>524</v>
      </c>
      <c r="B461" s="12"/>
      <c r="C461" s="12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5"/>
    </row>
    <row r="462" spans="1:14" x14ac:dyDescent="0.25">
      <c r="A462" s="46" t="s">
        <v>525</v>
      </c>
      <c r="B462" s="12"/>
      <c r="C462" s="12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5"/>
    </row>
    <row r="463" spans="1:14" x14ac:dyDescent="0.25">
      <c r="A463" s="12"/>
      <c r="B463" s="12"/>
      <c r="C463" s="12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5"/>
    </row>
  </sheetData>
  <mergeCells count="2">
    <mergeCell ref="A1:N2"/>
    <mergeCell ref="A3:N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Apresentação</vt:lpstr>
      <vt:lpstr>Informações Adicionais</vt:lpstr>
      <vt:lpstr> Ações</vt:lpstr>
      <vt:lpstr>BA - Núcleo Regional de Saúde</vt:lpstr>
      <vt:lpstr>Regiões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fernanda.ribeiro</dc:creator>
  <cp:lastModifiedBy>Mônica de Carvalho Alvim</cp:lastModifiedBy>
  <cp:revision>0</cp:revision>
  <dcterms:created xsi:type="dcterms:W3CDTF">2012-11-30T17:26:34Z</dcterms:created>
  <dcterms:modified xsi:type="dcterms:W3CDTF">2019-10-15T16:34:09Z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