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C:\Users\Luísa\Desktop\SUPRAD\PONTOS DE CUIDADO\"/>
    </mc:Choice>
  </mc:AlternateContent>
  <xr:revisionPtr revIDLastSave="0" documentId="8_{290829BC-C081-44E0-A63E-FCF12D6142C7}" xr6:coauthVersionLast="47" xr6:coauthVersionMax="47" xr10:uidLastSave="{00000000-0000-0000-0000-000000000000}"/>
  <bookViews>
    <workbookView xWindow="-120" yWindow="-120" windowWidth="20730" windowHeight="11160" tabRatio="696" activeTab="1" xr2:uid="{00000000-000D-0000-FFFF-FFFF00000000}"/>
  </bookViews>
  <sheets>
    <sheet name="MEM. CAL. FOLHA" sheetId="45" r:id="rId1"/>
    <sheet name="PLAN. ORÇAM" sheetId="46" r:id="rId2"/>
    <sheet name="PESSOAL" sheetId="47" r:id="rId3"/>
    <sheet name="RELAÇ. BENS" sheetId="48" r:id="rId4"/>
  </sheets>
  <definedNames>
    <definedName name="_xlnm.Print_Area" localSheetId="0">'MEM. CAL. FOLHA'!$A$1:$Y$86</definedName>
  </definedNames>
  <calcPr calcId="191029"/>
</workbook>
</file>

<file path=xl/calcChain.xml><?xml version="1.0" encoding="utf-8"?>
<calcChain xmlns="http://schemas.openxmlformats.org/spreadsheetml/2006/main">
  <c r="F9" i="45" l="1"/>
  <c r="M5" i="45"/>
  <c r="L5" i="45"/>
  <c r="I5" i="45" s="1"/>
  <c r="P5" i="45"/>
  <c r="Z5" i="45" s="1"/>
  <c r="AA5" i="45" s="1"/>
  <c r="P8" i="45"/>
  <c r="Z8" i="45" s="1"/>
  <c r="AA8" i="45" s="1"/>
  <c r="G12" i="48"/>
  <c r="G13" i="48"/>
  <c r="G14" i="48"/>
  <c r="G15" i="48"/>
  <c r="G16" i="48"/>
  <c r="G17" i="48"/>
  <c r="G18" i="48"/>
  <c r="G19" i="48"/>
  <c r="G20" i="48"/>
  <c r="G21" i="48"/>
  <c r="G22" i="48"/>
  <c r="G23" i="48"/>
  <c r="G24" i="48"/>
  <c r="G25" i="48"/>
  <c r="G26" i="48"/>
  <c r="G27" i="48"/>
  <c r="G28" i="48"/>
  <c r="G29" i="48"/>
  <c r="G30" i="48"/>
  <c r="G31" i="48"/>
  <c r="G32" i="48"/>
  <c r="G33" i="48"/>
  <c r="G34" i="48"/>
  <c r="G35" i="48"/>
  <c r="G36" i="48"/>
  <c r="G37" i="48"/>
  <c r="G38" i="48"/>
  <c r="G39" i="48"/>
  <c r="G40" i="48"/>
  <c r="G41" i="48"/>
  <c r="G42" i="48"/>
  <c r="G43" i="48"/>
  <c r="G44" i="48"/>
  <c r="G45" i="48"/>
  <c r="G46" i="48"/>
  <c r="G47" i="48"/>
  <c r="G9" i="48"/>
  <c r="G10" i="48"/>
  <c r="G11" i="48"/>
  <c r="G8" i="48"/>
  <c r="N224" i="46"/>
  <c r="M224" i="46"/>
  <c r="L224" i="46"/>
  <c r="K224" i="46"/>
  <c r="J224" i="46"/>
  <c r="I224" i="46"/>
  <c r="H224" i="46"/>
  <c r="G224" i="46"/>
  <c r="F224" i="46"/>
  <c r="E224" i="46"/>
  <c r="D224" i="46"/>
  <c r="C224" i="46"/>
  <c r="N200" i="46"/>
  <c r="M200" i="46"/>
  <c r="L200" i="46"/>
  <c r="K200" i="46"/>
  <c r="J200" i="46"/>
  <c r="I200" i="46"/>
  <c r="H200" i="46"/>
  <c r="G200" i="46"/>
  <c r="F200" i="46"/>
  <c r="E200" i="46"/>
  <c r="D200" i="46"/>
  <c r="C200" i="46"/>
  <c r="D176" i="46"/>
  <c r="E176" i="46"/>
  <c r="F176" i="46"/>
  <c r="G176" i="46"/>
  <c r="H176" i="46"/>
  <c r="I176" i="46"/>
  <c r="J176" i="46"/>
  <c r="K176" i="46"/>
  <c r="L176" i="46"/>
  <c r="M176" i="46"/>
  <c r="N176" i="46"/>
  <c r="C176" i="46"/>
  <c r="D150" i="46"/>
  <c r="E150" i="46"/>
  <c r="F150" i="46"/>
  <c r="G150" i="46"/>
  <c r="H150" i="46"/>
  <c r="I150" i="46"/>
  <c r="J150" i="46"/>
  <c r="K150" i="46"/>
  <c r="L150" i="46"/>
  <c r="M150" i="46"/>
  <c r="N150" i="46"/>
  <c r="C150" i="46"/>
  <c r="D136" i="46"/>
  <c r="E136" i="46"/>
  <c r="E152" i="46" s="1"/>
  <c r="F136" i="46"/>
  <c r="F152" i="46" s="1"/>
  <c r="G136" i="46"/>
  <c r="H136" i="46"/>
  <c r="I136" i="46"/>
  <c r="J136" i="46"/>
  <c r="K136" i="46"/>
  <c r="L136" i="46"/>
  <c r="M136" i="46"/>
  <c r="M152" i="46" s="1"/>
  <c r="N136" i="46"/>
  <c r="C136" i="46"/>
  <c r="D125" i="46"/>
  <c r="E125" i="46"/>
  <c r="F125" i="46"/>
  <c r="G125" i="46"/>
  <c r="H125" i="46"/>
  <c r="I125" i="46"/>
  <c r="J125" i="46"/>
  <c r="K125" i="46"/>
  <c r="L125" i="46"/>
  <c r="M125" i="46"/>
  <c r="N125" i="46"/>
  <c r="C125" i="46"/>
  <c r="D108" i="46"/>
  <c r="E108" i="46"/>
  <c r="F108" i="46"/>
  <c r="G108" i="46"/>
  <c r="H108" i="46"/>
  <c r="I108" i="46"/>
  <c r="J108" i="46"/>
  <c r="K108" i="46"/>
  <c r="L108" i="46"/>
  <c r="M108" i="46"/>
  <c r="N108" i="46"/>
  <c r="C108" i="46"/>
  <c r="D84" i="46"/>
  <c r="E84" i="46"/>
  <c r="F84" i="46"/>
  <c r="G84" i="46"/>
  <c r="H84" i="46"/>
  <c r="I84" i="46"/>
  <c r="J84" i="46"/>
  <c r="K84" i="46"/>
  <c r="L84" i="46"/>
  <c r="M84" i="46"/>
  <c r="N84" i="46"/>
  <c r="C84" i="46"/>
  <c r="D60" i="46"/>
  <c r="E60" i="46"/>
  <c r="F60" i="46"/>
  <c r="G60" i="46"/>
  <c r="H60" i="46"/>
  <c r="I60" i="46"/>
  <c r="J60" i="46"/>
  <c r="K60" i="46"/>
  <c r="L60" i="46"/>
  <c r="M60" i="46"/>
  <c r="N60" i="46"/>
  <c r="C60" i="46"/>
  <c r="D34" i="46"/>
  <c r="E34" i="46"/>
  <c r="F34" i="46"/>
  <c r="G34" i="46"/>
  <c r="H34" i="46"/>
  <c r="I34" i="46"/>
  <c r="J34" i="46"/>
  <c r="K34" i="46"/>
  <c r="L34" i="46"/>
  <c r="M34" i="46"/>
  <c r="N34" i="46"/>
  <c r="C34" i="46"/>
  <c r="D20" i="46"/>
  <c r="E20" i="46"/>
  <c r="F20" i="46"/>
  <c r="G20" i="46"/>
  <c r="H20" i="46"/>
  <c r="I20" i="46"/>
  <c r="J20" i="46"/>
  <c r="K20" i="46"/>
  <c r="L20" i="46"/>
  <c r="M20" i="46"/>
  <c r="N20" i="46"/>
  <c r="D9" i="46"/>
  <c r="E9" i="46"/>
  <c r="E232" i="46" s="1"/>
  <c r="F9" i="46"/>
  <c r="G9" i="46"/>
  <c r="G232" i="46" s="1"/>
  <c r="H9" i="46"/>
  <c r="I9" i="46"/>
  <c r="I232" i="46" s="1"/>
  <c r="J9" i="46"/>
  <c r="K9" i="46"/>
  <c r="L9" i="46"/>
  <c r="M9" i="46"/>
  <c r="N9" i="46"/>
  <c r="C20" i="46"/>
  <c r="P222" i="46"/>
  <c r="P221" i="46"/>
  <c r="P220" i="46"/>
  <c r="P219" i="46"/>
  <c r="P218" i="46"/>
  <c r="P217" i="46"/>
  <c r="P216" i="46"/>
  <c r="P215" i="46"/>
  <c r="P214" i="46"/>
  <c r="P213" i="46"/>
  <c r="P212" i="46"/>
  <c r="P211" i="46"/>
  <c r="P210" i="46"/>
  <c r="P209" i="46"/>
  <c r="P208" i="46"/>
  <c r="P207" i="46"/>
  <c r="P206" i="46"/>
  <c r="P205" i="46"/>
  <c r="P204" i="46"/>
  <c r="P203" i="46"/>
  <c r="P198" i="46"/>
  <c r="P197" i="46"/>
  <c r="P196" i="46"/>
  <c r="P195" i="46"/>
  <c r="P194" i="46"/>
  <c r="P193" i="46"/>
  <c r="P192" i="46"/>
  <c r="P191" i="46"/>
  <c r="P190" i="46"/>
  <c r="P189" i="46"/>
  <c r="P188" i="46"/>
  <c r="P187" i="46"/>
  <c r="P186" i="46"/>
  <c r="P185" i="46"/>
  <c r="P184" i="46"/>
  <c r="P183" i="46"/>
  <c r="P182" i="46"/>
  <c r="P181" i="46"/>
  <c r="P180" i="46"/>
  <c r="P179" i="46"/>
  <c r="P174" i="46"/>
  <c r="P173" i="46"/>
  <c r="P172" i="46"/>
  <c r="P171" i="46"/>
  <c r="P170" i="46"/>
  <c r="P169" i="46"/>
  <c r="P168" i="46"/>
  <c r="P167" i="46"/>
  <c r="P166" i="46"/>
  <c r="P165" i="46"/>
  <c r="P164" i="46"/>
  <c r="P163" i="46"/>
  <c r="P162" i="46"/>
  <c r="P161" i="46"/>
  <c r="P160" i="46"/>
  <c r="P159" i="46"/>
  <c r="P158" i="46"/>
  <c r="P157" i="46"/>
  <c r="P156" i="46"/>
  <c r="P155" i="46"/>
  <c r="P148" i="46"/>
  <c r="P147" i="46"/>
  <c r="P146" i="46"/>
  <c r="P145" i="46"/>
  <c r="P144" i="46"/>
  <c r="P143" i="46"/>
  <c r="P142" i="46"/>
  <c r="P141" i="46"/>
  <c r="P140" i="46"/>
  <c r="P139" i="46"/>
  <c r="P134" i="46"/>
  <c r="P133" i="46"/>
  <c r="P132" i="46"/>
  <c r="P131" i="46"/>
  <c r="P123" i="46"/>
  <c r="P122" i="46"/>
  <c r="P106" i="46"/>
  <c r="P105" i="46"/>
  <c r="P104" i="46"/>
  <c r="P103" i="46"/>
  <c r="P102" i="46"/>
  <c r="P101" i="46"/>
  <c r="P100" i="46"/>
  <c r="P99" i="46"/>
  <c r="P98" i="46"/>
  <c r="P97" i="46"/>
  <c r="P96" i="46"/>
  <c r="P95" i="46"/>
  <c r="P94" i="46"/>
  <c r="P93" i="46"/>
  <c r="P92" i="46"/>
  <c r="P91" i="46"/>
  <c r="P90" i="46"/>
  <c r="P89" i="46"/>
  <c r="P88" i="46"/>
  <c r="P87" i="46"/>
  <c r="P82" i="46"/>
  <c r="P81" i="46"/>
  <c r="P80" i="46"/>
  <c r="P79" i="46"/>
  <c r="P78" i="46"/>
  <c r="P77" i="46"/>
  <c r="P76" i="46"/>
  <c r="P75" i="46"/>
  <c r="P74" i="46"/>
  <c r="P73" i="46"/>
  <c r="P72" i="46"/>
  <c r="P71" i="46"/>
  <c r="P70" i="46"/>
  <c r="P69" i="46"/>
  <c r="P68" i="46"/>
  <c r="P67" i="46"/>
  <c r="P66" i="46"/>
  <c r="P65" i="46"/>
  <c r="P64" i="46"/>
  <c r="P63" i="46"/>
  <c r="P58" i="46"/>
  <c r="P57" i="46"/>
  <c r="P56" i="46"/>
  <c r="P55" i="46"/>
  <c r="P54" i="46"/>
  <c r="P53" i="46"/>
  <c r="P52" i="46"/>
  <c r="P51" i="46"/>
  <c r="P50" i="46"/>
  <c r="P49" i="46"/>
  <c r="P48" i="46"/>
  <c r="P47" i="46"/>
  <c r="P46" i="46"/>
  <c r="P45" i="46"/>
  <c r="P44" i="46"/>
  <c r="P43" i="46"/>
  <c r="P42" i="46"/>
  <c r="P41" i="46"/>
  <c r="P40" i="46"/>
  <c r="P39" i="46"/>
  <c r="P32" i="46"/>
  <c r="P31" i="46"/>
  <c r="P30" i="46"/>
  <c r="P29" i="46"/>
  <c r="P28" i="46"/>
  <c r="P27" i="46"/>
  <c r="P26" i="46"/>
  <c r="P25" i="46"/>
  <c r="P24" i="46"/>
  <c r="P23" i="46"/>
  <c r="P18" i="46"/>
  <c r="P17" i="46"/>
  <c r="P16" i="46"/>
  <c r="P15" i="46"/>
  <c r="P7" i="46"/>
  <c r="P6" i="46"/>
  <c r="C9" i="46"/>
  <c r="C232" i="46" s="1"/>
  <c r="G65" i="45"/>
  <c r="U65" i="45"/>
  <c r="G132" i="45"/>
  <c r="U132" i="45"/>
  <c r="G199" i="45"/>
  <c r="U199" i="45"/>
  <c r="P131" i="45"/>
  <c r="Z131" i="45" s="1"/>
  <c r="AA131" i="45" s="1"/>
  <c r="P64" i="45"/>
  <c r="Z64" i="45" s="1"/>
  <c r="AA64" i="45" s="1"/>
  <c r="P63" i="45"/>
  <c r="Z63" i="45" s="1"/>
  <c r="AA63" i="45" s="1"/>
  <c r="P62" i="45"/>
  <c r="Z62" i="45" s="1"/>
  <c r="AA62" i="45" s="1"/>
  <c r="P61" i="45"/>
  <c r="Z61" i="45" s="1"/>
  <c r="AA61" i="45" s="1"/>
  <c r="P60" i="45"/>
  <c r="Z60" i="45" s="1"/>
  <c r="AA60" i="45" s="1"/>
  <c r="P59" i="45"/>
  <c r="Z59" i="45" s="1"/>
  <c r="AA59" i="45" s="1"/>
  <c r="P58" i="45"/>
  <c r="Z58" i="45" s="1"/>
  <c r="AA58" i="45" s="1"/>
  <c r="P57" i="45"/>
  <c r="Z57" i="45" s="1"/>
  <c r="AA57" i="45" s="1"/>
  <c r="P56" i="45"/>
  <c r="Z56" i="45" s="1"/>
  <c r="AA56" i="45" s="1"/>
  <c r="P55" i="45"/>
  <c r="Z55" i="45" s="1"/>
  <c r="AA55" i="45" s="1"/>
  <c r="P54" i="45"/>
  <c r="Z54" i="45" s="1"/>
  <c r="AA54" i="45" s="1"/>
  <c r="P53" i="45"/>
  <c r="Z53" i="45" s="1"/>
  <c r="AA53" i="45" s="1"/>
  <c r="P52" i="45"/>
  <c r="Z52" i="45" s="1"/>
  <c r="AA52" i="45" s="1"/>
  <c r="P51" i="45"/>
  <c r="Z51" i="45" s="1"/>
  <c r="AA51" i="45" s="1"/>
  <c r="P50" i="45"/>
  <c r="Z50" i="45" s="1"/>
  <c r="AA50" i="45" s="1"/>
  <c r="P49" i="45"/>
  <c r="Z49" i="45" s="1"/>
  <c r="AA49" i="45" s="1"/>
  <c r="P48" i="45"/>
  <c r="Z48" i="45" s="1"/>
  <c r="AA48" i="45" s="1"/>
  <c r="P47" i="45"/>
  <c r="Z47" i="45" s="1"/>
  <c r="AA47" i="45" s="1"/>
  <c r="P46" i="45"/>
  <c r="Z46" i="45" s="1"/>
  <c r="AA46" i="45" s="1"/>
  <c r="P45" i="45"/>
  <c r="Z45" i="45" s="1"/>
  <c r="AA45" i="45" s="1"/>
  <c r="P44" i="45"/>
  <c r="Z44" i="45" s="1"/>
  <c r="AA44" i="45" s="1"/>
  <c r="P43" i="45"/>
  <c r="Z43" i="45" s="1"/>
  <c r="AA43" i="45" s="1"/>
  <c r="P42" i="45"/>
  <c r="Z42" i="45" s="1"/>
  <c r="AA42" i="45" s="1"/>
  <c r="P41" i="45"/>
  <c r="Z41" i="45" s="1"/>
  <c r="AA41" i="45" s="1"/>
  <c r="P40" i="45"/>
  <c r="Z40" i="45" s="1"/>
  <c r="AA40" i="45" s="1"/>
  <c r="P39" i="45"/>
  <c r="Z39" i="45" s="1"/>
  <c r="AA39" i="45" s="1"/>
  <c r="P38" i="45"/>
  <c r="Z38" i="45" s="1"/>
  <c r="AA38" i="45" s="1"/>
  <c r="P37" i="45"/>
  <c r="Z37" i="45" s="1"/>
  <c r="AA37" i="45" s="1"/>
  <c r="P36" i="45"/>
  <c r="Z36" i="45" s="1"/>
  <c r="AA36" i="45" s="1"/>
  <c r="P35" i="45"/>
  <c r="Z35" i="45" s="1"/>
  <c r="AA35" i="45" s="1"/>
  <c r="P34" i="45"/>
  <c r="Z34" i="45" s="1"/>
  <c r="AA34" i="45" s="1"/>
  <c r="P33" i="45"/>
  <c r="Z33" i="45" s="1"/>
  <c r="AA33" i="45" s="1"/>
  <c r="P32" i="45"/>
  <c r="Z32" i="45" s="1"/>
  <c r="AA32" i="45" s="1"/>
  <c r="P31" i="45"/>
  <c r="Z31" i="45" s="1"/>
  <c r="AA31" i="45" s="1"/>
  <c r="P30" i="45"/>
  <c r="Z30" i="45" s="1"/>
  <c r="AA30" i="45" s="1"/>
  <c r="P29" i="45"/>
  <c r="Z29" i="45" s="1"/>
  <c r="AA29" i="45" s="1"/>
  <c r="P28" i="45"/>
  <c r="Z28" i="45" s="1"/>
  <c r="AA28" i="45" s="1"/>
  <c r="P27" i="45"/>
  <c r="Z27" i="45" s="1"/>
  <c r="AA27" i="45" s="1"/>
  <c r="P26" i="45"/>
  <c r="Z26" i="45" s="1"/>
  <c r="AA26" i="45" s="1"/>
  <c r="P25" i="45"/>
  <c r="Z25" i="45" s="1"/>
  <c r="AA25" i="45" s="1"/>
  <c r="P24" i="45"/>
  <c r="Z24" i="45" s="1"/>
  <c r="AA24" i="45" s="1"/>
  <c r="P23" i="45"/>
  <c r="Z23" i="45" s="1"/>
  <c r="AA23" i="45" s="1"/>
  <c r="P22" i="45"/>
  <c r="Z22" i="45" s="1"/>
  <c r="AA22" i="45" s="1"/>
  <c r="P21" i="45"/>
  <c r="Z21" i="45" s="1"/>
  <c r="AA21" i="45" s="1"/>
  <c r="P20" i="45"/>
  <c r="Z20" i="45" s="1"/>
  <c r="AA20" i="45" s="1"/>
  <c r="P19" i="45"/>
  <c r="Z19" i="45" s="1"/>
  <c r="AA19" i="45" s="1"/>
  <c r="P18" i="45"/>
  <c r="Z18" i="45" s="1"/>
  <c r="AA18" i="45" s="1"/>
  <c r="P17" i="45"/>
  <c r="Z17" i="45" s="1"/>
  <c r="AA17" i="45" s="1"/>
  <c r="P16" i="45"/>
  <c r="Z16" i="45" s="1"/>
  <c r="AA16" i="45" s="1"/>
  <c r="P15" i="45"/>
  <c r="Z15" i="45" s="1"/>
  <c r="AA15" i="45" s="1"/>
  <c r="P14" i="45"/>
  <c r="Z14" i="45" s="1"/>
  <c r="AA14" i="45" s="1"/>
  <c r="P13" i="45"/>
  <c r="Z13" i="45" s="1"/>
  <c r="AA13" i="45" s="1"/>
  <c r="P12" i="45"/>
  <c r="Z12" i="45" s="1"/>
  <c r="AA12" i="45" s="1"/>
  <c r="P11" i="45"/>
  <c r="Z11" i="45" s="1"/>
  <c r="AA11" i="45" s="1"/>
  <c r="P10" i="45"/>
  <c r="Z10" i="45" s="1"/>
  <c r="AA10" i="45" s="1"/>
  <c r="P9" i="45"/>
  <c r="P7" i="45"/>
  <c r="P6" i="45"/>
  <c r="Z6" i="45" s="1"/>
  <c r="AA6" i="45" s="1"/>
  <c r="L7" i="45"/>
  <c r="I7" i="45" s="1"/>
  <c r="L6" i="45"/>
  <c r="I6" i="45" s="1"/>
  <c r="M7" i="45"/>
  <c r="M6" i="45"/>
  <c r="W198" i="45"/>
  <c r="V198" i="45"/>
  <c r="W197" i="45"/>
  <c r="V197" i="45"/>
  <c r="W196" i="45"/>
  <c r="V196" i="45"/>
  <c r="W195" i="45"/>
  <c r="V195" i="45"/>
  <c r="W194" i="45"/>
  <c r="V194" i="45"/>
  <c r="W193" i="45"/>
  <c r="V193" i="45"/>
  <c r="W192" i="45"/>
  <c r="V192" i="45"/>
  <c r="W191" i="45"/>
  <c r="V191" i="45"/>
  <c r="W190" i="45"/>
  <c r="V190" i="45"/>
  <c r="W189" i="45"/>
  <c r="V189" i="45"/>
  <c r="W188" i="45"/>
  <c r="V188" i="45"/>
  <c r="W187" i="45"/>
  <c r="V187" i="45"/>
  <c r="W186" i="45"/>
  <c r="V186" i="45"/>
  <c r="W185" i="45"/>
  <c r="V185" i="45"/>
  <c r="W184" i="45"/>
  <c r="V184" i="45"/>
  <c r="W183" i="45"/>
  <c r="V183" i="45"/>
  <c r="W182" i="45"/>
  <c r="V182" i="45"/>
  <c r="W181" i="45"/>
  <c r="V181" i="45"/>
  <c r="W180" i="45"/>
  <c r="V180" i="45"/>
  <c r="W179" i="45"/>
  <c r="V179" i="45"/>
  <c r="W178" i="45"/>
  <c r="V178" i="45"/>
  <c r="W177" i="45"/>
  <c r="V177" i="45"/>
  <c r="W176" i="45"/>
  <c r="V176" i="45"/>
  <c r="W175" i="45"/>
  <c r="V175" i="45"/>
  <c r="W174" i="45"/>
  <c r="V174" i="45"/>
  <c r="W173" i="45"/>
  <c r="V173" i="45"/>
  <c r="W172" i="45"/>
  <c r="V172" i="45"/>
  <c r="W171" i="45"/>
  <c r="V171" i="45"/>
  <c r="W170" i="45"/>
  <c r="V170" i="45"/>
  <c r="W169" i="45"/>
  <c r="V169" i="45"/>
  <c r="W168" i="45"/>
  <c r="V168" i="45"/>
  <c r="W167" i="45"/>
  <c r="V167" i="45"/>
  <c r="W166" i="45"/>
  <c r="V166" i="45"/>
  <c r="W165" i="45"/>
  <c r="V165" i="45"/>
  <c r="W164" i="45"/>
  <c r="V164" i="45"/>
  <c r="W163" i="45"/>
  <c r="V163" i="45"/>
  <c r="W162" i="45"/>
  <c r="V162" i="45"/>
  <c r="W161" i="45"/>
  <c r="V161" i="45"/>
  <c r="W160" i="45"/>
  <c r="V160" i="45"/>
  <c r="W159" i="45"/>
  <c r="V159" i="45"/>
  <c r="W158" i="45"/>
  <c r="V158" i="45"/>
  <c r="W157" i="45"/>
  <c r="V157" i="45"/>
  <c r="W156" i="45"/>
  <c r="V156" i="45"/>
  <c r="W155" i="45"/>
  <c r="V155" i="45"/>
  <c r="W154" i="45"/>
  <c r="V154" i="45"/>
  <c r="W153" i="45"/>
  <c r="V153" i="45"/>
  <c r="W152" i="45"/>
  <c r="V152" i="45"/>
  <c r="W151" i="45"/>
  <c r="V151" i="45"/>
  <c r="W150" i="45"/>
  <c r="V150" i="45"/>
  <c r="W149" i="45"/>
  <c r="V149" i="45"/>
  <c r="W148" i="45"/>
  <c r="V148" i="45"/>
  <c r="W147" i="45"/>
  <c r="V147" i="45"/>
  <c r="W146" i="45"/>
  <c r="V146" i="45"/>
  <c r="W145" i="45"/>
  <c r="V145" i="45"/>
  <c r="W144" i="45"/>
  <c r="V144" i="45"/>
  <c r="W143" i="45"/>
  <c r="V143" i="45"/>
  <c r="W142" i="45"/>
  <c r="V142" i="45"/>
  <c r="W141" i="45"/>
  <c r="V141" i="45"/>
  <c r="W140" i="45"/>
  <c r="V140" i="45"/>
  <c r="W139" i="45"/>
  <c r="W199" i="45" s="1"/>
  <c r="V139" i="45"/>
  <c r="V199" i="45" s="1"/>
  <c r="V73" i="45"/>
  <c r="W73" i="45"/>
  <c r="V74" i="45"/>
  <c r="W74" i="45"/>
  <c r="V75" i="45"/>
  <c r="W75" i="45"/>
  <c r="V76" i="45"/>
  <c r="W76" i="45"/>
  <c r="V77" i="45"/>
  <c r="W77" i="45"/>
  <c r="V78" i="45"/>
  <c r="W78" i="45"/>
  <c r="V79" i="45"/>
  <c r="W79" i="45"/>
  <c r="V80" i="45"/>
  <c r="W80" i="45"/>
  <c r="V81" i="45"/>
  <c r="W81" i="45"/>
  <c r="V82" i="45"/>
  <c r="W82" i="45"/>
  <c r="V83" i="45"/>
  <c r="W83" i="45"/>
  <c r="V84" i="45"/>
  <c r="W84" i="45"/>
  <c r="V85" i="45"/>
  <c r="W85" i="45"/>
  <c r="V86" i="45"/>
  <c r="W86" i="45"/>
  <c r="V87" i="45"/>
  <c r="W87" i="45"/>
  <c r="V88" i="45"/>
  <c r="W88" i="45"/>
  <c r="V89" i="45"/>
  <c r="W89" i="45"/>
  <c r="V90" i="45"/>
  <c r="W90" i="45"/>
  <c r="V91" i="45"/>
  <c r="W91" i="45"/>
  <c r="V92" i="45"/>
  <c r="W92" i="45"/>
  <c r="V93" i="45"/>
  <c r="W93" i="45"/>
  <c r="V94" i="45"/>
  <c r="W94" i="45"/>
  <c r="V95" i="45"/>
  <c r="W95" i="45"/>
  <c r="V96" i="45"/>
  <c r="W96" i="45"/>
  <c r="V97" i="45"/>
  <c r="W97" i="45"/>
  <c r="V98" i="45"/>
  <c r="W98" i="45"/>
  <c r="V99" i="45"/>
  <c r="W99" i="45"/>
  <c r="V100" i="45"/>
  <c r="W100" i="45"/>
  <c r="V101" i="45"/>
  <c r="W101" i="45"/>
  <c r="V102" i="45"/>
  <c r="W102" i="45"/>
  <c r="V103" i="45"/>
  <c r="W103" i="45"/>
  <c r="V104" i="45"/>
  <c r="W104" i="45"/>
  <c r="V105" i="45"/>
  <c r="W105" i="45"/>
  <c r="V106" i="45"/>
  <c r="W106" i="45"/>
  <c r="V107" i="45"/>
  <c r="W107" i="45"/>
  <c r="V108" i="45"/>
  <c r="W108" i="45"/>
  <c r="V109" i="45"/>
  <c r="W109" i="45"/>
  <c r="V110" i="45"/>
  <c r="W110" i="45"/>
  <c r="V111" i="45"/>
  <c r="W111" i="45"/>
  <c r="V112" i="45"/>
  <c r="W112" i="45"/>
  <c r="V113" i="45"/>
  <c r="W113" i="45"/>
  <c r="V114" i="45"/>
  <c r="W114" i="45"/>
  <c r="V115" i="45"/>
  <c r="W115" i="45"/>
  <c r="V116" i="45"/>
  <c r="W116" i="45"/>
  <c r="V117" i="45"/>
  <c r="W117" i="45"/>
  <c r="V118" i="45"/>
  <c r="W118" i="45"/>
  <c r="V119" i="45"/>
  <c r="W119" i="45"/>
  <c r="V120" i="45"/>
  <c r="W120" i="45"/>
  <c r="V121" i="45"/>
  <c r="W121" i="45"/>
  <c r="V122" i="45"/>
  <c r="W122" i="45"/>
  <c r="V123" i="45"/>
  <c r="W123" i="45"/>
  <c r="V124" i="45"/>
  <c r="W124" i="45"/>
  <c r="V125" i="45"/>
  <c r="W125" i="45"/>
  <c r="V126" i="45"/>
  <c r="W126" i="45"/>
  <c r="V127" i="45"/>
  <c r="W127" i="45"/>
  <c r="V128" i="45"/>
  <c r="W128" i="45"/>
  <c r="V129" i="45"/>
  <c r="W129" i="45"/>
  <c r="V130" i="45"/>
  <c r="W130" i="45"/>
  <c r="F131" i="45"/>
  <c r="H131" i="45"/>
  <c r="J131" i="45" s="1"/>
  <c r="L131" i="45"/>
  <c r="I131" i="45" s="1"/>
  <c r="M131" i="45"/>
  <c r="S131" i="45"/>
  <c r="T131" i="45"/>
  <c r="V131" i="45"/>
  <c r="W131" i="45"/>
  <c r="W72" i="45"/>
  <c r="W132" i="45" s="1"/>
  <c r="V72" i="45"/>
  <c r="E72" i="45"/>
  <c r="W64" i="45"/>
  <c r="V64" i="45"/>
  <c r="W63" i="45"/>
  <c r="V63" i="45"/>
  <c r="W62" i="45"/>
  <c r="V62" i="45"/>
  <c r="W61" i="45"/>
  <c r="V61" i="45"/>
  <c r="W60" i="45"/>
  <c r="V60" i="45"/>
  <c r="W59" i="45"/>
  <c r="V59" i="45"/>
  <c r="W58" i="45"/>
  <c r="V58" i="45"/>
  <c r="W57" i="45"/>
  <c r="V57" i="45"/>
  <c r="W56" i="45"/>
  <c r="V56" i="45"/>
  <c r="W55" i="45"/>
  <c r="V55" i="45"/>
  <c r="W54" i="45"/>
  <c r="V54" i="45"/>
  <c r="W53" i="45"/>
  <c r="V53" i="45"/>
  <c r="W52" i="45"/>
  <c r="V52" i="45"/>
  <c r="W51" i="45"/>
  <c r="V51" i="45"/>
  <c r="W50" i="45"/>
  <c r="V50" i="45"/>
  <c r="W49" i="45"/>
  <c r="V49" i="45"/>
  <c r="W48" i="45"/>
  <c r="V48" i="45"/>
  <c r="W47" i="45"/>
  <c r="V47" i="45"/>
  <c r="W46" i="45"/>
  <c r="V46" i="45"/>
  <c r="W45" i="45"/>
  <c r="V45" i="45"/>
  <c r="W44" i="45"/>
  <c r="V44" i="45"/>
  <c r="W43" i="45"/>
  <c r="V43" i="45"/>
  <c r="W42" i="45"/>
  <c r="V42" i="45"/>
  <c r="W41" i="45"/>
  <c r="V41" i="45"/>
  <c r="W40" i="45"/>
  <c r="V40" i="45"/>
  <c r="W39" i="45"/>
  <c r="V39" i="45"/>
  <c r="W38" i="45"/>
  <c r="V38" i="45"/>
  <c r="W37" i="45"/>
  <c r="V37" i="45"/>
  <c r="W36" i="45"/>
  <c r="V36" i="45"/>
  <c r="W35" i="45"/>
  <c r="V35" i="45"/>
  <c r="W34" i="45"/>
  <c r="V34" i="45"/>
  <c r="W33" i="45"/>
  <c r="V33" i="45"/>
  <c r="W32" i="45"/>
  <c r="V32" i="45"/>
  <c r="W31" i="45"/>
  <c r="V31" i="45"/>
  <c r="W30" i="45"/>
  <c r="V30" i="45"/>
  <c r="W29" i="45"/>
  <c r="V29" i="45"/>
  <c r="W28" i="45"/>
  <c r="V28" i="45"/>
  <c r="W27" i="45"/>
  <c r="V27" i="45"/>
  <c r="W26" i="45"/>
  <c r="V26" i="45"/>
  <c r="W25" i="45"/>
  <c r="V25" i="45"/>
  <c r="W24" i="45"/>
  <c r="V24" i="45"/>
  <c r="W23" i="45"/>
  <c r="V23" i="45"/>
  <c r="W22" i="45"/>
  <c r="V22" i="45"/>
  <c r="W21" i="45"/>
  <c r="V21" i="45"/>
  <c r="W20" i="45"/>
  <c r="V20" i="45"/>
  <c r="W19" i="45"/>
  <c r="V19" i="45"/>
  <c r="W18" i="45"/>
  <c r="V18" i="45"/>
  <c r="W17" i="45"/>
  <c r="V17" i="45"/>
  <c r="W16" i="45"/>
  <c r="V16" i="45"/>
  <c r="W15" i="45"/>
  <c r="V15" i="45"/>
  <c r="W14" i="45"/>
  <c r="V14" i="45"/>
  <c r="W13" i="45"/>
  <c r="V13" i="45"/>
  <c r="W12" i="45"/>
  <c r="V12" i="45"/>
  <c r="W11" i="45"/>
  <c r="V11" i="45"/>
  <c r="W10" i="45"/>
  <c r="V10" i="45"/>
  <c r="W9" i="45"/>
  <c r="V9" i="45"/>
  <c r="W8" i="45"/>
  <c r="V8" i="45"/>
  <c r="W7" i="45"/>
  <c r="V7" i="45"/>
  <c r="W6" i="45"/>
  <c r="V6" i="45"/>
  <c r="S6" i="45"/>
  <c r="T6" i="45"/>
  <c r="S7" i="45"/>
  <c r="T7" i="45"/>
  <c r="L8" i="45"/>
  <c r="I8" i="45" s="1"/>
  <c r="M8" i="45"/>
  <c r="S8" i="45"/>
  <c r="T8" i="45"/>
  <c r="L9" i="45"/>
  <c r="I9" i="45" s="1"/>
  <c r="M9" i="45"/>
  <c r="S9" i="45"/>
  <c r="T9" i="45"/>
  <c r="L10" i="45"/>
  <c r="I10" i="45" s="1"/>
  <c r="M10" i="45"/>
  <c r="S10" i="45"/>
  <c r="T10" i="45"/>
  <c r="L11" i="45"/>
  <c r="I11" i="45" s="1"/>
  <c r="M11" i="45"/>
  <c r="S11" i="45"/>
  <c r="T11" i="45"/>
  <c r="L12" i="45"/>
  <c r="I12" i="45" s="1"/>
  <c r="M12" i="45"/>
  <c r="S12" i="45"/>
  <c r="T12" i="45"/>
  <c r="L13" i="45"/>
  <c r="I13" i="45" s="1"/>
  <c r="M13" i="45"/>
  <c r="S13" i="45"/>
  <c r="T13" i="45"/>
  <c r="L14" i="45"/>
  <c r="I14" i="45" s="1"/>
  <c r="M14" i="45"/>
  <c r="S14" i="45"/>
  <c r="T14" i="45"/>
  <c r="L15" i="45"/>
  <c r="I15" i="45" s="1"/>
  <c r="M15" i="45"/>
  <c r="S15" i="45"/>
  <c r="T15" i="45"/>
  <c r="L16" i="45"/>
  <c r="I16" i="45" s="1"/>
  <c r="M16" i="45"/>
  <c r="S16" i="45"/>
  <c r="T16" i="45"/>
  <c r="L17" i="45"/>
  <c r="I17" i="45" s="1"/>
  <c r="M17" i="45"/>
  <c r="S17" i="45"/>
  <c r="T17" i="45"/>
  <c r="L18" i="45"/>
  <c r="I18" i="45" s="1"/>
  <c r="M18" i="45"/>
  <c r="S18" i="45"/>
  <c r="T18" i="45"/>
  <c r="L19" i="45"/>
  <c r="I19" i="45" s="1"/>
  <c r="M19" i="45"/>
  <c r="S19" i="45"/>
  <c r="T19" i="45"/>
  <c r="L20" i="45"/>
  <c r="I20" i="45" s="1"/>
  <c r="M20" i="45"/>
  <c r="S20" i="45"/>
  <c r="T20" i="45"/>
  <c r="L21" i="45"/>
  <c r="I21" i="45" s="1"/>
  <c r="M21" i="45"/>
  <c r="S21" i="45"/>
  <c r="T21" i="45"/>
  <c r="L22" i="45"/>
  <c r="I22" i="45" s="1"/>
  <c r="M22" i="45"/>
  <c r="S22" i="45"/>
  <c r="T22" i="45"/>
  <c r="L23" i="45"/>
  <c r="I23" i="45" s="1"/>
  <c r="M23" i="45"/>
  <c r="S23" i="45"/>
  <c r="T23" i="45"/>
  <c r="L24" i="45"/>
  <c r="I24" i="45" s="1"/>
  <c r="M24" i="45"/>
  <c r="S24" i="45"/>
  <c r="T24" i="45"/>
  <c r="L25" i="45"/>
  <c r="I25" i="45" s="1"/>
  <c r="M25" i="45"/>
  <c r="S25" i="45"/>
  <c r="T25" i="45"/>
  <c r="L26" i="45"/>
  <c r="I26" i="45" s="1"/>
  <c r="M26" i="45"/>
  <c r="S26" i="45"/>
  <c r="T26" i="45"/>
  <c r="L27" i="45"/>
  <c r="I27" i="45" s="1"/>
  <c r="M27" i="45"/>
  <c r="S27" i="45"/>
  <c r="T27" i="45"/>
  <c r="L28" i="45"/>
  <c r="I28" i="45" s="1"/>
  <c r="M28" i="45"/>
  <c r="S28" i="45"/>
  <c r="T28" i="45"/>
  <c r="L29" i="45"/>
  <c r="I29" i="45" s="1"/>
  <c r="M29" i="45"/>
  <c r="S29" i="45"/>
  <c r="T29" i="45"/>
  <c r="L30" i="45"/>
  <c r="I30" i="45" s="1"/>
  <c r="M30" i="45"/>
  <c r="S30" i="45"/>
  <c r="T30" i="45"/>
  <c r="L31" i="45"/>
  <c r="I31" i="45" s="1"/>
  <c r="M31" i="45"/>
  <c r="S31" i="45"/>
  <c r="T31" i="45"/>
  <c r="L32" i="45"/>
  <c r="I32" i="45" s="1"/>
  <c r="M32" i="45"/>
  <c r="S32" i="45"/>
  <c r="T32" i="45"/>
  <c r="L33" i="45"/>
  <c r="I33" i="45" s="1"/>
  <c r="M33" i="45"/>
  <c r="S33" i="45"/>
  <c r="T33" i="45"/>
  <c r="L34" i="45"/>
  <c r="I34" i="45" s="1"/>
  <c r="M34" i="45"/>
  <c r="S34" i="45"/>
  <c r="T34" i="45"/>
  <c r="L35" i="45"/>
  <c r="I35" i="45" s="1"/>
  <c r="K35" i="45" s="1"/>
  <c r="M35" i="45"/>
  <c r="S35" i="45"/>
  <c r="T35" i="45"/>
  <c r="L36" i="45"/>
  <c r="I36" i="45" s="1"/>
  <c r="M36" i="45"/>
  <c r="S36" i="45"/>
  <c r="T36" i="45"/>
  <c r="L37" i="45"/>
  <c r="I37" i="45" s="1"/>
  <c r="M37" i="45"/>
  <c r="S37" i="45"/>
  <c r="T37" i="45"/>
  <c r="L38" i="45"/>
  <c r="I38" i="45" s="1"/>
  <c r="M38" i="45"/>
  <c r="S38" i="45"/>
  <c r="T38" i="45"/>
  <c r="L39" i="45"/>
  <c r="I39" i="45" s="1"/>
  <c r="M39" i="45"/>
  <c r="S39" i="45"/>
  <c r="T39" i="45"/>
  <c r="L40" i="45"/>
  <c r="I40" i="45" s="1"/>
  <c r="M40" i="45"/>
  <c r="S40" i="45"/>
  <c r="T40" i="45"/>
  <c r="L41" i="45"/>
  <c r="I41" i="45" s="1"/>
  <c r="M41" i="45"/>
  <c r="S41" i="45"/>
  <c r="T41" i="45"/>
  <c r="L42" i="45"/>
  <c r="I42" i="45" s="1"/>
  <c r="M42" i="45"/>
  <c r="S42" i="45"/>
  <c r="T42" i="45"/>
  <c r="L43" i="45"/>
  <c r="I43" i="45" s="1"/>
  <c r="M43" i="45"/>
  <c r="S43" i="45"/>
  <c r="T43" i="45"/>
  <c r="L44" i="45"/>
  <c r="I44" i="45" s="1"/>
  <c r="M44" i="45"/>
  <c r="S44" i="45"/>
  <c r="T44" i="45"/>
  <c r="L45" i="45"/>
  <c r="I45" i="45" s="1"/>
  <c r="M45" i="45"/>
  <c r="S45" i="45"/>
  <c r="T45" i="45"/>
  <c r="L46" i="45"/>
  <c r="I46" i="45" s="1"/>
  <c r="M46" i="45"/>
  <c r="S46" i="45"/>
  <c r="T46" i="45"/>
  <c r="L47" i="45"/>
  <c r="I47" i="45" s="1"/>
  <c r="M47" i="45"/>
  <c r="S47" i="45"/>
  <c r="T47" i="45"/>
  <c r="L48" i="45"/>
  <c r="I48" i="45" s="1"/>
  <c r="M48" i="45"/>
  <c r="S48" i="45"/>
  <c r="T48" i="45"/>
  <c r="L49" i="45"/>
  <c r="I49" i="45" s="1"/>
  <c r="M49" i="45"/>
  <c r="S49" i="45"/>
  <c r="T49" i="45"/>
  <c r="L50" i="45"/>
  <c r="I50" i="45" s="1"/>
  <c r="M50" i="45"/>
  <c r="S50" i="45"/>
  <c r="T50" i="45"/>
  <c r="L51" i="45"/>
  <c r="I51" i="45" s="1"/>
  <c r="M51" i="45"/>
  <c r="S51" i="45"/>
  <c r="T51" i="45"/>
  <c r="L52" i="45"/>
  <c r="I52" i="45" s="1"/>
  <c r="M52" i="45"/>
  <c r="S52" i="45"/>
  <c r="T52" i="45"/>
  <c r="L53" i="45"/>
  <c r="I53" i="45" s="1"/>
  <c r="M53" i="45"/>
  <c r="S53" i="45"/>
  <c r="T53" i="45"/>
  <c r="L54" i="45"/>
  <c r="I54" i="45" s="1"/>
  <c r="M54" i="45"/>
  <c r="S54" i="45"/>
  <c r="T54" i="45"/>
  <c r="L55" i="45"/>
  <c r="I55" i="45" s="1"/>
  <c r="M55" i="45"/>
  <c r="S55" i="45"/>
  <c r="T55" i="45"/>
  <c r="L56" i="45"/>
  <c r="I56" i="45" s="1"/>
  <c r="M56" i="45"/>
  <c r="S56" i="45"/>
  <c r="T56" i="45"/>
  <c r="L57" i="45"/>
  <c r="I57" i="45" s="1"/>
  <c r="M57" i="45"/>
  <c r="S57" i="45"/>
  <c r="T57" i="45"/>
  <c r="L58" i="45"/>
  <c r="I58" i="45" s="1"/>
  <c r="M58" i="45"/>
  <c r="S58" i="45"/>
  <c r="T58" i="45"/>
  <c r="L59" i="45"/>
  <c r="I59" i="45" s="1"/>
  <c r="M59" i="45"/>
  <c r="S59" i="45"/>
  <c r="T59" i="45"/>
  <c r="L60" i="45"/>
  <c r="I60" i="45" s="1"/>
  <c r="M60" i="45"/>
  <c r="S60" i="45"/>
  <c r="T60" i="45"/>
  <c r="L61" i="45"/>
  <c r="I61" i="45" s="1"/>
  <c r="M61" i="45"/>
  <c r="S61" i="45"/>
  <c r="T61" i="45"/>
  <c r="L62" i="45"/>
  <c r="I62" i="45" s="1"/>
  <c r="M62" i="45"/>
  <c r="S62" i="45"/>
  <c r="T62" i="45"/>
  <c r="L63" i="45"/>
  <c r="I63" i="45" s="1"/>
  <c r="M63" i="45"/>
  <c r="S63" i="45"/>
  <c r="T63" i="45"/>
  <c r="L64" i="45"/>
  <c r="I64" i="45" s="1"/>
  <c r="M64" i="45"/>
  <c r="S64" i="45"/>
  <c r="T64" i="45"/>
  <c r="W5" i="45"/>
  <c r="W65" i="45" s="1"/>
  <c r="T5" i="45"/>
  <c r="S5" i="45"/>
  <c r="H72" i="45" l="1"/>
  <c r="H36" i="46"/>
  <c r="H111" i="46" s="1"/>
  <c r="V132" i="45"/>
  <c r="Z7" i="45"/>
  <c r="AA7" i="45" s="1"/>
  <c r="J152" i="46"/>
  <c r="S65" i="45"/>
  <c r="I152" i="46"/>
  <c r="F232" i="46"/>
  <c r="N152" i="46"/>
  <c r="N227" i="46" s="1"/>
  <c r="C152" i="46"/>
  <c r="C227" i="46" s="1"/>
  <c r="H232" i="46"/>
  <c r="N36" i="46"/>
  <c r="N111" i="46" s="1"/>
  <c r="F36" i="46"/>
  <c r="F111" i="46" s="1"/>
  <c r="G36" i="46"/>
  <c r="G111" i="46" s="1"/>
  <c r="K232" i="46"/>
  <c r="L232" i="46"/>
  <c r="D232" i="46"/>
  <c r="M232" i="46"/>
  <c r="N232" i="46"/>
  <c r="J232" i="46"/>
  <c r="M227" i="46"/>
  <c r="E227" i="46"/>
  <c r="F227" i="46"/>
  <c r="I227" i="46"/>
  <c r="K152" i="46"/>
  <c r="K227" i="46" s="1"/>
  <c r="L152" i="46"/>
  <c r="L227" i="46" s="1"/>
  <c r="D152" i="46"/>
  <c r="D227" i="46" s="1"/>
  <c r="G152" i="46"/>
  <c r="G227" i="46" s="1"/>
  <c r="H152" i="46"/>
  <c r="H227" i="46" s="1"/>
  <c r="J227" i="46"/>
  <c r="K36" i="46"/>
  <c r="K111" i="46" s="1"/>
  <c r="C36" i="46"/>
  <c r="C111" i="46" s="1"/>
  <c r="M36" i="46"/>
  <c r="M111" i="46" s="1"/>
  <c r="E36" i="46"/>
  <c r="E111" i="46" s="1"/>
  <c r="I36" i="46"/>
  <c r="I111" i="46" s="1"/>
  <c r="J36" i="46"/>
  <c r="J111" i="46" s="1"/>
  <c r="L36" i="46"/>
  <c r="L111" i="46" s="1"/>
  <c r="D36" i="46"/>
  <c r="P65" i="45"/>
  <c r="Z9" i="45"/>
  <c r="AA9" i="45" s="1"/>
  <c r="AA65" i="45" s="1"/>
  <c r="T65" i="45"/>
  <c r="M65" i="45"/>
  <c r="I65" i="45"/>
  <c r="R19" i="45"/>
  <c r="AB19" i="45" s="1"/>
  <c r="AC19" i="45" s="1"/>
  <c r="P72" i="45"/>
  <c r="Z72" i="45" s="1"/>
  <c r="AA72" i="45" s="1"/>
  <c r="K6" i="45"/>
  <c r="L72" i="45"/>
  <c r="L65" i="45"/>
  <c r="P9" i="46"/>
  <c r="P224" i="46"/>
  <c r="P200" i="46"/>
  <c r="P20" i="46"/>
  <c r="P176" i="46"/>
  <c r="P150" i="46"/>
  <c r="P136" i="46"/>
  <c r="P125" i="46"/>
  <c r="P108" i="46"/>
  <c r="P84" i="46"/>
  <c r="P60" i="46"/>
  <c r="P34" i="46"/>
  <c r="R39" i="45"/>
  <c r="AB39" i="45" s="1"/>
  <c r="AC39" i="45" s="1"/>
  <c r="M72" i="45"/>
  <c r="F72" i="45"/>
  <c r="T72" i="45"/>
  <c r="R5" i="45"/>
  <c r="AB5" i="45" s="1"/>
  <c r="K5" i="45"/>
  <c r="R53" i="45"/>
  <c r="AB53" i="45" s="1"/>
  <c r="AC53" i="45" s="1"/>
  <c r="S72" i="45"/>
  <c r="K7" i="45"/>
  <c r="R7" i="45"/>
  <c r="AB7" i="45" s="1"/>
  <c r="AC7" i="45" s="1"/>
  <c r="R35" i="45"/>
  <c r="AB35" i="45" s="1"/>
  <c r="AC35" i="45" s="1"/>
  <c r="R9" i="45"/>
  <c r="AB9" i="45" s="1"/>
  <c r="AC9" i="45" s="1"/>
  <c r="J72" i="45"/>
  <c r="R11" i="45"/>
  <c r="AB11" i="45" s="1"/>
  <c r="AC11" i="45" s="1"/>
  <c r="K29" i="45"/>
  <c r="R49" i="45"/>
  <c r="AB49" i="45" s="1"/>
  <c r="AC49" i="45" s="1"/>
  <c r="R45" i="45"/>
  <c r="AB45" i="45" s="1"/>
  <c r="AC45" i="45" s="1"/>
  <c r="K15" i="45"/>
  <c r="R15" i="45"/>
  <c r="AB15" i="45" s="1"/>
  <c r="AC15" i="45" s="1"/>
  <c r="R33" i="45"/>
  <c r="AB33" i="45" s="1"/>
  <c r="AC33" i="45" s="1"/>
  <c r="K33" i="45"/>
  <c r="K25" i="45"/>
  <c r="R25" i="45"/>
  <c r="AB25" i="45" s="1"/>
  <c r="AC25" i="45" s="1"/>
  <c r="K21" i="45"/>
  <c r="R21" i="45"/>
  <c r="AB21" i="45" s="1"/>
  <c r="AC21" i="45" s="1"/>
  <c r="K63" i="45"/>
  <c r="R63" i="45"/>
  <c r="AB63" i="45" s="1"/>
  <c r="AC63" i="45" s="1"/>
  <c r="K59" i="45"/>
  <c r="R59" i="45"/>
  <c r="AB59" i="45" s="1"/>
  <c r="AC59" i="45" s="1"/>
  <c r="R31" i="45"/>
  <c r="AB31" i="45" s="1"/>
  <c r="AC31" i="45" s="1"/>
  <c r="K27" i="45"/>
  <c r="R27" i="45"/>
  <c r="AB27" i="45" s="1"/>
  <c r="AC27" i="45" s="1"/>
  <c r="R23" i="45"/>
  <c r="AB23" i="45" s="1"/>
  <c r="AC23" i="45" s="1"/>
  <c r="K51" i="45"/>
  <c r="R51" i="45"/>
  <c r="AB51" i="45" s="1"/>
  <c r="AC51" i="45" s="1"/>
  <c r="K47" i="45"/>
  <c r="R47" i="45"/>
  <c r="AB47" i="45" s="1"/>
  <c r="AC47" i="45" s="1"/>
  <c r="K43" i="45"/>
  <c r="R43" i="45"/>
  <c r="AB43" i="45" s="1"/>
  <c r="AC43" i="45" s="1"/>
  <c r="K13" i="45"/>
  <c r="R13" i="45"/>
  <c r="AB13" i="45" s="1"/>
  <c r="AC13" i="45" s="1"/>
  <c r="R57" i="45"/>
  <c r="AB57" i="45" s="1"/>
  <c r="AC57" i="45" s="1"/>
  <c r="K39" i="45"/>
  <c r="K17" i="45"/>
  <c r="K11" i="45"/>
  <c r="K55" i="45"/>
  <c r="K37" i="45"/>
  <c r="K9" i="45"/>
  <c r="R61" i="45"/>
  <c r="AB61" i="45" s="1"/>
  <c r="AC61" i="45" s="1"/>
  <c r="R55" i="45"/>
  <c r="AB55" i="45" s="1"/>
  <c r="AC55" i="45" s="1"/>
  <c r="R41" i="45"/>
  <c r="AB41" i="45" s="1"/>
  <c r="AC41" i="45" s="1"/>
  <c r="R37" i="45"/>
  <c r="AB37" i="45" s="1"/>
  <c r="AC37" i="45" s="1"/>
  <c r="K131" i="45"/>
  <c r="R131" i="45"/>
  <c r="AB131" i="45" s="1"/>
  <c r="AC131" i="45" s="1"/>
  <c r="K50" i="45"/>
  <c r="R50" i="45"/>
  <c r="AB50" i="45" s="1"/>
  <c r="AC50" i="45" s="1"/>
  <c r="R48" i="45"/>
  <c r="AB48" i="45" s="1"/>
  <c r="AC48" i="45" s="1"/>
  <c r="K48" i="45"/>
  <c r="R32" i="45"/>
  <c r="AB32" i="45" s="1"/>
  <c r="AC32" i="45" s="1"/>
  <c r="K32" i="45"/>
  <c r="K30" i="45"/>
  <c r="R30" i="45"/>
  <c r="AB30" i="45" s="1"/>
  <c r="AC30" i="45" s="1"/>
  <c r="R28" i="45"/>
  <c r="AB28" i="45" s="1"/>
  <c r="AC28" i="45" s="1"/>
  <c r="K28" i="45"/>
  <c r="K26" i="45"/>
  <c r="R26" i="45"/>
  <c r="AB26" i="45" s="1"/>
  <c r="AC26" i="45" s="1"/>
  <c r="K54" i="45"/>
  <c r="R54" i="45"/>
  <c r="AB54" i="45" s="1"/>
  <c r="AC54" i="45" s="1"/>
  <c r="R52" i="45"/>
  <c r="AB52" i="45" s="1"/>
  <c r="AC52" i="45" s="1"/>
  <c r="K52" i="45"/>
  <c r="R36" i="45"/>
  <c r="AB36" i="45" s="1"/>
  <c r="AC36" i="45" s="1"/>
  <c r="K36" i="45"/>
  <c r="K34" i="45"/>
  <c r="R34" i="45"/>
  <c r="AB34" i="45" s="1"/>
  <c r="AC34" i="45" s="1"/>
  <c r="R8" i="45"/>
  <c r="AB8" i="45" s="1"/>
  <c r="AC8" i="45" s="1"/>
  <c r="K8" i="45"/>
  <c r="K62" i="45"/>
  <c r="R62" i="45"/>
  <c r="AB62" i="45" s="1"/>
  <c r="AC62" i="45" s="1"/>
  <c r="K58" i="45"/>
  <c r="R58" i="45"/>
  <c r="AB58" i="45" s="1"/>
  <c r="AC58" i="45" s="1"/>
  <c r="R56" i="45"/>
  <c r="AB56" i="45" s="1"/>
  <c r="AC56" i="45" s="1"/>
  <c r="K56" i="45"/>
  <c r="K42" i="45"/>
  <c r="R42" i="45"/>
  <c r="AB42" i="45" s="1"/>
  <c r="AC42" i="45" s="1"/>
  <c r="R40" i="45"/>
  <c r="AB40" i="45" s="1"/>
  <c r="AC40" i="45" s="1"/>
  <c r="K40" i="45"/>
  <c r="K38" i="45"/>
  <c r="R38" i="45"/>
  <c r="AB38" i="45" s="1"/>
  <c r="AC38" i="45" s="1"/>
  <c r="R20" i="45"/>
  <c r="AB20" i="45" s="1"/>
  <c r="AC20" i="45" s="1"/>
  <c r="K20" i="45"/>
  <c r="K18" i="45"/>
  <c r="R18" i="45"/>
  <c r="AB18" i="45" s="1"/>
  <c r="AC18" i="45" s="1"/>
  <c r="R12" i="45"/>
  <c r="AB12" i="45" s="1"/>
  <c r="AC12" i="45" s="1"/>
  <c r="K12" i="45"/>
  <c r="K10" i="45"/>
  <c r="R10" i="45"/>
  <c r="AB10" i="45" s="1"/>
  <c r="AC10" i="45" s="1"/>
  <c r="R6" i="45"/>
  <c r="AB6" i="45" s="1"/>
  <c r="AC6" i="45" s="1"/>
  <c r="R64" i="45"/>
  <c r="AB64" i="45" s="1"/>
  <c r="AC64" i="45" s="1"/>
  <c r="K64" i="45"/>
  <c r="R60" i="45"/>
  <c r="AB60" i="45" s="1"/>
  <c r="AC60" i="45" s="1"/>
  <c r="K60" i="45"/>
  <c r="K46" i="45"/>
  <c r="R46" i="45"/>
  <c r="AB46" i="45" s="1"/>
  <c r="AC46" i="45" s="1"/>
  <c r="R44" i="45"/>
  <c r="AB44" i="45" s="1"/>
  <c r="AC44" i="45" s="1"/>
  <c r="K44" i="45"/>
  <c r="R24" i="45"/>
  <c r="AB24" i="45" s="1"/>
  <c r="AC24" i="45" s="1"/>
  <c r="K24" i="45"/>
  <c r="K22" i="45"/>
  <c r="R22" i="45"/>
  <c r="AB22" i="45" s="1"/>
  <c r="AC22" i="45" s="1"/>
  <c r="R16" i="45"/>
  <c r="AB16" i="45" s="1"/>
  <c r="AC16" i="45" s="1"/>
  <c r="K16" i="45"/>
  <c r="K14" i="45"/>
  <c r="R14" i="45"/>
  <c r="AB14" i="45" s="1"/>
  <c r="AC14" i="45" s="1"/>
  <c r="K31" i="45"/>
  <c r="R29" i="45"/>
  <c r="AB29" i="45" s="1"/>
  <c r="AC29" i="45" s="1"/>
  <c r="K23" i="45"/>
  <c r="K19" i="45"/>
  <c r="R17" i="45"/>
  <c r="AB17" i="45" s="1"/>
  <c r="AC17" i="45" s="1"/>
  <c r="K61" i="45"/>
  <c r="K57" i="45"/>
  <c r="K53" i="45"/>
  <c r="K49" i="45"/>
  <c r="K45" i="45"/>
  <c r="K41" i="45"/>
  <c r="H5" i="45"/>
  <c r="J5" i="45" s="1"/>
  <c r="H8" i="45"/>
  <c r="H9" i="45"/>
  <c r="H10" i="45"/>
  <c r="H11" i="45"/>
  <c r="H12" i="45"/>
  <c r="H13" i="45"/>
  <c r="H14" i="45"/>
  <c r="H15" i="45"/>
  <c r="H16" i="45"/>
  <c r="H17" i="45"/>
  <c r="H18" i="45"/>
  <c r="H19" i="45"/>
  <c r="H20" i="45"/>
  <c r="H21" i="45"/>
  <c r="H22" i="45"/>
  <c r="H23" i="45"/>
  <c r="H24" i="45"/>
  <c r="H25" i="45"/>
  <c r="H26" i="45"/>
  <c r="H27" i="45"/>
  <c r="H28" i="45"/>
  <c r="H29" i="45"/>
  <c r="H30" i="45"/>
  <c r="H31" i="45"/>
  <c r="H32" i="45"/>
  <c r="H33" i="45"/>
  <c r="H34" i="45"/>
  <c r="H35" i="45"/>
  <c r="H36" i="45"/>
  <c r="H37" i="45"/>
  <c r="H38" i="45"/>
  <c r="H39" i="45"/>
  <c r="H40" i="45"/>
  <c r="H41" i="45"/>
  <c r="H42" i="45"/>
  <c r="H43" i="45"/>
  <c r="H44" i="45"/>
  <c r="H45" i="45"/>
  <c r="H46" i="45"/>
  <c r="H47" i="45"/>
  <c r="H48" i="45"/>
  <c r="H49" i="45"/>
  <c r="H50" i="45"/>
  <c r="H51" i="45"/>
  <c r="H52" i="45"/>
  <c r="H53" i="45"/>
  <c r="H54" i="45"/>
  <c r="H55" i="45"/>
  <c r="H56" i="45"/>
  <c r="H57" i="45"/>
  <c r="H58" i="45"/>
  <c r="H59" i="45"/>
  <c r="H60" i="45"/>
  <c r="H61" i="45"/>
  <c r="H62" i="45"/>
  <c r="H63" i="45"/>
  <c r="H64" i="45"/>
  <c r="H7" i="45"/>
  <c r="H6" i="45"/>
  <c r="F5" i="45"/>
  <c r="E198" i="45"/>
  <c r="E73" i="45"/>
  <c r="E74" i="45"/>
  <c r="E75" i="45"/>
  <c r="E76" i="45"/>
  <c r="E77" i="45"/>
  <c r="E78" i="45"/>
  <c r="E79" i="45"/>
  <c r="E80" i="45"/>
  <c r="E81" i="45"/>
  <c r="E82" i="45"/>
  <c r="E83" i="45"/>
  <c r="E84" i="45"/>
  <c r="E85" i="45"/>
  <c r="E86" i="45"/>
  <c r="E87" i="45"/>
  <c r="E88" i="45"/>
  <c r="E89" i="45"/>
  <c r="E90" i="45"/>
  <c r="E91" i="45"/>
  <c r="E92" i="45"/>
  <c r="E93" i="45"/>
  <c r="E94" i="45"/>
  <c r="E95" i="45"/>
  <c r="E96" i="45"/>
  <c r="E97" i="45"/>
  <c r="E98" i="45"/>
  <c r="E99" i="45"/>
  <c r="E100" i="45"/>
  <c r="E101" i="45"/>
  <c r="E102" i="45"/>
  <c r="E103" i="45"/>
  <c r="E104" i="45"/>
  <c r="E105" i="45"/>
  <c r="E106" i="45"/>
  <c r="E107" i="45"/>
  <c r="E108" i="45"/>
  <c r="E109" i="45"/>
  <c r="E110" i="45"/>
  <c r="E111" i="45"/>
  <c r="E112" i="45"/>
  <c r="E113" i="45"/>
  <c r="E114" i="45"/>
  <c r="E115" i="45"/>
  <c r="E116" i="45"/>
  <c r="E117" i="45"/>
  <c r="E118" i="45"/>
  <c r="E119" i="45"/>
  <c r="E120" i="45"/>
  <c r="E121" i="45"/>
  <c r="E122" i="45"/>
  <c r="E123" i="45"/>
  <c r="E124" i="45"/>
  <c r="E125" i="45"/>
  <c r="E126" i="45"/>
  <c r="E127" i="45"/>
  <c r="E128" i="45"/>
  <c r="E129" i="45"/>
  <c r="E130" i="45"/>
  <c r="E139" i="45"/>
  <c r="V5" i="45"/>
  <c r="V65" i="45" s="1"/>
  <c r="F6" i="45"/>
  <c r="F7" i="45"/>
  <c r="F8" i="45"/>
  <c r="F10" i="45"/>
  <c r="F11" i="45"/>
  <c r="F12" i="45"/>
  <c r="F13" i="45"/>
  <c r="F14" i="45"/>
  <c r="F15" i="45"/>
  <c r="F16" i="45"/>
  <c r="F17" i="45"/>
  <c r="F18" i="45"/>
  <c r="F19" i="45"/>
  <c r="F20" i="45"/>
  <c r="F21" i="45"/>
  <c r="F22" i="45"/>
  <c r="F23" i="45"/>
  <c r="F24" i="45"/>
  <c r="F25" i="45"/>
  <c r="F26" i="45"/>
  <c r="F27" i="45"/>
  <c r="F28" i="45"/>
  <c r="F29" i="45"/>
  <c r="F30" i="45"/>
  <c r="F31" i="45"/>
  <c r="F32" i="45"/>
  <c r="F33" i="45"/>
  <c r="F34" i="45"/>
  <c r="F35" i="45"/>
  <c r="F36" i="45"/>
  <c r="F37" i="45"/>
  <c r="F38" i="45"/>
  <c r="F39" i="45"/>
  <c r="F40" i="45"/>
  <c r="F41" i="45"/>
  <c r="F42" i="45"/>
  <c r="F43" i="45"/>
  <c r="F44" i="45"/>
  <c r="F45" i="45"/>
  <c r="F46" i="45"/>
  <c r="F47" i="45"/>
  <c r="F48" i="45"/>
  <c r="F49" i="45"/>
  <c r="F50" i="45"/>
  <c r="F51" i="45"/>
  <c r="F52" i="45"/>
  <c r="F53" i="45"/>
  <c r="F54" i="45"/>
  <c r="F55" i="45"/>
  <c r="F56" i="45"/>
  <c r="F57" i="45"/>
  <c r="F58" i="45"/>
  <c r="F59" i="45"/>
  <c r="F60" i="45"/>
  <c r="F61" i="45"/>
  <c r="F62" i="45"/>
  <c r="F63" i="45"/>
  <c r="E197" i="45" l="1"/>
  <c r="S139" i="45"/>
  <c r="Z114" i="45"/>
  <c r="AA114" i="45" s="1"/>
  <c r="Z129" i="45"/>
  <c r="AA129" i="45" s="1"/>
  <c r="Z77" i="45"/>
  <c r="AA77" i="45" s="1"/>
  <c r="Z95" i="45"/>
  <c r="AA95" i="45" s="1"/>
  <c r="Z75" i="45"/>
  <c r="AA75" i="45" s="1"/>
  <c r="Z106" i="45"/>
  <c r="AA106" i="45" s="1"/>
  <c r="Z90" i="45"/>
  <c r="AA90" i="45" s="1"/>
  <c r="Z113" i="45"/>
  <c r="AA113" i="45" s="1"/>
  <c r="P232" i="46"/>
  <c r="L234" i="46"/>
  <c r="M234" i="46"/>
  <c r="E234" i="46"/>
  <c r="F234" i="46"/>
  <c r="K229" i="46"/>
  <c r="N234" i="46"/>
  <c r="I234" i="46"/>
  <c r="C229" i="46"/>
  <c r="C234" i="46"/>
  <c r="K234" i="46"/>
  <c r="P227" i="46"/>
  <c r="G234" i="46"/>
  <c r="H234" i="46"/>
  <c r="G229" i="46"/>
  <c r="P152" i="46"/>
  <c r="J234" i="46"/>
  <c r="P36" i="46"/>
  <c r="D111" i="46"/>
  <c r="D234" i="46" s="1"/>
  <c r="G113" i="46"/>
  <c r="K113" i="46"/>
  <c r="Z65" i="45"/>
  <c r="AC5" i="45"/>
  <c r="AC65" i="45" s="1"/>
  <c r="AB65" i="45"/>
  <c r="P139" i="45"/>
  <c r="Z139" i="45" s="1"/>
  <c r="AA139" i="45" s="1"/>
  <c r="H119" i="45"/>
  <c r="J119" i="45" s="1"/>
  <c r="P119" i="45"/>
  <c r="H111" i="45"/>
  <c r="P111" i="45"/>
  <c r="H99" i="45"/>
  <c r="P99" i="45"/>
  <c r="Z99" i="45" s="1"/>
  <c r="AA99" i="45" s="1"/>
  <c r="H91" i="45"/>
  <c r="P91" i="45"/>
  <c r="H83" i="45"/>
  <c r="J83" i="45" s="1"/>
  <c r="P83" i="45"/>
  <c r="H75" i="45"/>
  <c r="P75" i="45"/>
  <c r="J64" i="45"/>
  <c r="J56" i="45"/>
  <c r="J44" i="45"/>
  <c r="J36" i="45"/>
  <c r="J24" i="45"/>
  <c r="N24" i="45" s="1"/>
  <c r="J12" i="45"/>
  <c r="I72" i="45"/>
  <c r="H128" i="45"/>
  <c r="P128" i="45"/>
  <c r="Z128" i="45" s="1"/>
  <c r="AA128" i="45" s="1"/>
  <c r="H124" i="45"/>
  <c r="P124" i="45"/>
  <c r="Z124" i="45" s="1"/>
  <c r="AA124" i="45" s="1"/>
  <c r="H120" i="45"/>
  <c r="P120" i="45"/>
  <c r="Z120" i="45" s="1"/>
  <c r="AA120" i="45" s="1"/>
  <c r="H116" i="45"/>
  <c r="P116" i="45"/>
  <c r="Z116" i="45" s="1"/>
  <c r="AA116" i="45" s="1"/>
  <c r="H112" i="45"/>
  <c r="P112" i="45"/>
  <c r="Z112" i="45" s="1"/>
  <c r="AA112" i="45" s="1"/>
  <c r="H108" i="45"/>
  <c r="P108" i="45"/>
  <c r="Z108" i="45" s="1"/>
  <c r="AA108" i="45" s="1"/>
  <c r="H104" i="45"/>
  <c r="P104" i="45"/>
  <c r="Z104" i="45" s="1"/>
  <c r="AA104" i="45" s="1"/>
  <c r="H100" i="45"/>
  <c r="P100" i="45"/>
  <c r="Z100" i="45" s="1"/>
  <c r="AA100" i="45" s="1"/>
  <c r="H96" i="45"/>
  <c r="P96" i="45"/>
  <c r="Z96" i="45" s="1"/>
  <c r="AA96" i="45" s="1"/>
  <c r="H92" i="45"/>
  <c r="P92" i="45"/>
  <c r="Z92" i="45" s="1"/>
  <c r="AA92" i="45" s="1"/>
  <c r="H88" i="45"/>
  <c r="P88" i="45"/>
  <c r="Z88" i="45" s="1"/>
  <c r="AA88" i="45" s="1"/>
  <c r="H84" i="45"/>
  <c r="P84" i="45"/>
  <c r="Z84" i="45" s="1"/>
  <c r="AA84" i="45" s="1"/>
  <c r="H80" i="45"/>
  <c r="P80" i="45"/>
  <c r="Z80" i="45" s="1"/>
  <c r="AA80" i="45" s="1"/>
  <c r="H76" i="45"/>
  <c r="P76" i="45"/>
  <c r="P198" i="45"/>
  <c r="Z198" i="45" s="1"/>
  <c r="AA198" i="45" s="1"/>
  <c r="J61" i="45"/>
  <c r="J57" i="45"/>
  <c r="J53" i="45"/>
  <c r="J49" i="45"/>
  <c r="J45" i="45"/>
  <c r="N45" i="45" s="1"/>
  <c r="O45" i="45" s="1"/>
  <c r="Q45" i="45" s="1"/>
  <c r="J41" i="45"/>
  <c r="N41" i="45" s="1"/>
  <c r="O41" i="45" s="1"/>
  <c r="Q41" i="45" s="1"/>
  <c r="J37" i="45"/>
  <c r="J33" i="45"/>
  <c r="J29" i="45"/>
  <c r="N29" i="45" s="1"/>
  <c r="O29" i="45" s="1"/>
  <c r="J25" i="45"/>
  <c r="N25" i="45" s="1"/>
  <c r="J21" i="45"/>
  <c r="N21" i="45" s="1"/>
  <c r="J17" i="45"/>
  <c r="N17" i="45" s="1"/>
  <c r="J13" i="45"/>
  <c r="J9" i="45"/>
  <c r="N9" i="45" s="1"/>
  <c r="O9" i="45" s="1"/>
  <c r="Q9" i="45" s="1"/>
  <c r="R65" i="45"/>
  <c r="K65" i="45"/>
  <c r="H127" i="45"/>
  <c r="J127" i="45" s="1"/>
  <c r="P127" i="45"/>
  <c r="Z127" i="45" s="1"/>
  <c r="AA127" i="45" s="1"/>
  <c r="H107" i="45"/>
  <c r="P107" i="45"/>
  <c r="Z107" i="45" s="1"/>
  <c r="AA107" i="45" s="1"/>
  <c r="H79" i="45"/>
  <c r="J79" i="45" s="1"/>
  <c r="P79" i="45"/>
  <c r="Z79" i="45" s="1"/>
  <c r="AA79" i="45" s="1"/>
  <c r="J48" i="45"/>
  <c r="J20" i="45"/>
  <c r="P125" i="45"/>
  <c r="Z125" i="45" s="1"/>
  <c r="AA125" i="45" s="1"/>
  <c r="H125" i="45"/>
  <c r="J125" i="45" s="1"/>
  <c r="P113" i="45"/>
  <c r="H113" i="45"/>
  <c r="J113" i="45" s="1"/>
  <c r="P101" i="45"/>
  <c r="Z101" i="45" s="1"/>
  <c r="AA101" i="45" s="1"/>
  <c r="H101" i="45"/>
  <c r="P89" i="45"/>
  <c r="Z89" i="45" s="1"/>
  <c r="AA89" i="45" s="1"/>
  <c r="H89" i="45"/>
  <c r="J89" i="45" s="1"/>
  <c r="P85" i="45"/>
  <c r="Z85" i="45" s="1"/>
  <c r="AA85" i="45" s="1"/>
  <c r="H85" i="45"/>
  <c r="J85" i="45" s="1"/>
  <c r="P77" i="45"/>
  <c r="H77" i="45"/>
  <c r="J77" i="45" s="1"/>
  <c r="P73" i="45"/>
  <c r="Z73" i="45" s="1"/>
  <c r="AA73" i="45" s="1"/>
  <c r="H73" i="45"/>
  <c r="J73" i="45" s="1"/>
  <c r="J62" i="45"/>
  <c r="J58" i="45"/>
  <c r="J54" i="45"/>
  <c r="N54" i="45" s="1"/>
  <c r="J50" i="45"/>
  <c r="N50" i="45" s="1"/>
  <c r="O50" i="45" s="1"/>
  <c r="J46" i="45"/>
  <c r="J42" i="45"/>
  <c r="J38" i="45"/>
  <c r="N38" i="45" s="1"/>
  <c r="O38" i="45" s="1"/>
  <c r="Q38" i="45" s="1"/>
  <c r="J34" i="45"/>
  <c r="N34" i="45" s="1"/>
  <c r="O34" i="45" s="1"/>
  <c r="J30" i="45"/>
  <c r="J26" i="45"/>
  <c r="J22" i="45"/>
  <c r="J18" i="45"/>
  <c r="J14" i="45"/>
  <c r="J10" i="45"/>
  <c r="H123" i="45"/>
  <c r="J123" i="45" s="1"/>
  <c r="P123" i="45"/>
  <c r="Z123" i="45" s="1"/>
  <c r="AA123" i="45" s="1"/>
  <c r="H115" i="45"/>
  <c r="P115" i="45"/>
  <c r="H103" i="45"/>
  <c r="J103" i="45" s="1"/>
  <c r="P103" i="45"/>
  <c r="Z103" i="45" s="1"/>
  <c r="AA103" i="45" s="1"/>
  <c r="H95" i="45"/>
  <c r="J95" i="45" s="1"/>
  <c r="P95" i="45"/>
  <c r="H87" i="45"/>
  <c r="J87" i="45" s="1"/>
  <c r="P87" i="45"/>
  <c r="Z87" i="45" s="1"/>
  <c r="AA87" i="45" s="1"/>
  <c r="P197" i="45"/>
  <c r="J60" i="45"/>
  <c r="J52" i="45"/>
  <c r="J40" i="45"/>
  <c r="N40" i="45" s="1"/>
  <c r="O40" i="45" s="1"/>
  <c r="Q40" i="45" s="1"/>
  <c r="J32" i="45"/>
  <c r="J28" i="45"/>
  <c r="J16" i="45"/>
  <c r="N16" i="45" s="1"/>
  <c r="J8" i="45"/>
  <c r="N8" i="45" s="1"/>
  <c r="O8" i="45" s="1"/>
  <c r="P129" i="45"/>
  <c r="H129" i="45"/>
  <c r="P121" i="45"/>
  <c r="Z121" i="45" s="1"/>
  <c r="AA121" i="45" s="1"/>
  <c r="H121" i="45"/>
  <c r="J121" i="45" s="1"/>
  <c r="P117" i="45"/>
  <c r="Z117" i="45" s="1"/>
  <c r="AA117" i="45" s="1"/>
  <c r="H117" i="45"/>
  <c r="P109" i="45"/>
  <c r="Z109" i="45" s="1"/>
  <c r="AA109" i="45" s="1"/>
  <c r="H109" i="45"/>
  <c r="J109" i="45" s="1"/>
  <c r="P105" i="45"/>
  <c r="Z105" i="45" s="1"/>
  <c r="AA105" i="45" s="1"/>
  <c r="H105" i="45"/>
  <c r="P97" i="45"/>
  <c r="Z97" i="45" s="1"/>
  <c r="AA97" i="45" s="1"/>
  <c r="H97" i="45"/>
  <c r="J97" i="45" s="1"/>
  <c r="P93" i="45"/>
  <c r="H93" i="45"/>
  <c r="P81" i="45"/>
  <c r="Z81" i="45" s="1"/>
  <c r="AA81" i="45" s="1"/>
  <c r="H81" i="45"/>
  <c r="H130" i="45"/>
  <c r="J130" i="45" s="1"/>
  <c r="P130" i="45"/>
  <c r="Z130" i="45" s="1"/>
  <c r="AA130" i="45" s="1"/>
  <c r="H126" i="45"/>
  <c r="J126" i="45" s="1"/>
  <c r="P126" i="45"/>
  <c r="Z126" i="45" s="1"/>
  <c r="AA126" i="45" s="1"/>
  <c r="H122" i="45"/>
  <c r="J122" i="45" s="1"/>
  <c r="P122" i="45"/>
  <c r="Z122" i="45" s="1"/>
  <c r="AA122" i="45" s="1"/>
  <c r="H118" i="45"/>
  <c r="J118" i="45" s="1"/>
  <c r="P118" i="45"/>
  <c r="Z118" i="45" s="1"/>
  <c r="AA118" i="45" s="1"/>
  <c r="H114" i="45"/>
  <c r="J114" i="45" s="1"/>
  <c r="P114" i="45"/>
  <c r="H110" i="45"/>
  <c r="J110" i="45" s="1"/>
  <c r="P110" i="45"/>
  <c r="Z110" i="45" s="1"/>
  <c r="AA110" i="45" s="1"/>
  <c r="H106" i="45"/>
  <c r="P106" i="45"/>
  <c r="H102" i="45"/>
  <c r="J102" i="45" s="1"/>
  <c r="P102" i="45"/>
  <c r="Z102" i="45" s="1"/>
  <c r="AA102" i="45" s="1"/>
  <c r="H98" i="45"/>
  <c r="J98" i="45" s="1"/>
  <c r="P98" i="45"/>
  <c r="Z98" i="45" s="1"/>
  <c r="AA98" i="45" s="1"/>
  <c r="H94" i="45"/>
  <c r="J94" i="45" s="1"/>
  <c r="P94" i="45"/>
  <c r="Z94" i="45" s="1"/>
  <c r="AA94" i="45" s="1"/>
  <c r="H90" i="45"/>
  <c r="P90" i="45"/>
  <c r="H86" i="45"/>
  <c r="J86" i="45" s="1"/>
  <c r="P86" i="45"/>
  <c r="Z86" i="45" s="1"/>
  <c r="AA86" i="45" s="1"/>
  <c r="H82" i="45"/>
  <c r="P82" i="45"/>
  <c r="Z82" i="45" s="1"/>
  <c r="AA82" i="45" s="1"/>
  <c r="H78" i="45"/>
  <c r="P78" i="45"/>
  <c r="Z78" i="45" s="1"/>
  <c r="AA78" i="45" s="1"/>
  <c r="H74" i="45"/>
  <c r="J74" i="45" s="1"/>
  <c r="P74" i="45"/>
  <c r="J63" i="45"/>
  <c r="J59" i="45"/>
  <c r="J55" i="45"/>
  <c r="J51" i="45"/>
  <c r="J47" i="45"/>
  <c r="N47" i="45" s="1"/>
  <c r="J43" i="45"/>
  <c r="J39" i="45"/>
  <c r="J35" i="45"/>
  <c r="N35" i="45" s="1"/>
  <c r="J31" i="45"/>
  <c r="J27" i="45"/>
  <c r="J23" i="45"/>
  <c r="N23" i="45" s="1"/>
  <c r="J19" i="45"/>
  <c r="J15" i="45"/>
  <c r="N15" i="45" s="1"/>
  <c r="J11" i="45"/>
  <c r="H65" i="45"/>
  <c r="N55" i="45"/>
  <c r="J129" i="45"/>
  <c r="T129" i="45"/>
  <c r="M129" i="45"/>
  <c r="L129" i="45"/>
  <c r="I129" i="45" s="1"/>
  <c r="F129" i="45"/>
  <c r="S129" i="45"/>
  <c r="M121" i="45"/>
  <c r="T121" i="45"/>
  <c r="F121" i="45"/>
  <c r="S121" i="45"/>
  <c r="L121" i="45"/>
  <c r="I121" i="45" s="1"/>
  <c r="E184" i="45"/>
  <c r="M117" i="45"/>
  <c r="L117" i="45"/>
  <c r="I117" i="45" s="1"/>
  <c r="J117" i="45"/>
  <c r="T117" i="45"/>
  <c r="F117" i="45"/>
  <c r="S117" i="45"/>
  <c r="F113" i="45"/>
  <c r="S113" i="45"/>
  <c r="M113" i="45"/>
  <c r="L113" i="45"/>
  <c r="I113" i="45" s="1"/>
  <c r="T113" i="45"/>
  <c r="E176" i="45"/>
  <c r="M109" i="45"/>
  <c r="L109" i="45"/>
  <c r="I109" i="45" s="1"/>
  <c r="T109" i="45"/>
  <c r="F109" i="45"/>
  <c r="S109" i="45"/>
  <c r="E168" i="45"/>
  <c r="L101" i="45"/>
  <c r="I101" i="45" s="1"/>
  <c r="J101" i="45"/>
  <c r="T101" i="45"/>
  <c r="F101" i="45"/>
  <c r="S101" i="45"/>
  <c r="M101" i="45"/>
  <c r="T97" i="45"/>
  <c r="F97" i="45"/>
  <c r="S97" i="45"/>
  <c r="M97" i="45"/>
  <c r="L97" i="45"/>
  <c r="I97" i="45" s="1"/>
  <c r="E160" i="45"/>
  <c r="J93" i="45"/>
  <c r="T93" i="45"/>
  <c r="Z93" i="45" s="1"/>
  <c r="AA93" i="45" s="1"/>
  <c r="F93" i="45"/>
  <c r="S93" i="45"/>
  <c r="M93" i="45"/>
  <c r="L93" i="45"/>
  <c r="I93" i="45" s="1"/>
  <c r="E156" i="45"/>
  <c r="F89" i="45"/>
  <c r="S89" i="45"/>
  <c r="M89" i="45"/>
  <c r="L89" i="45"/>
  <c r="I89" i="45" s="1"/>
  <c r="T89" i="45"/>
  <c r="E152" i="45"/>
  <c r="F85" i="45"/>
  <c r="S85" i="45"/>
  <c r="M85" i="45"/>
  <c r="L85" i="45"/>
  <c r="I85" i="45" s="1"/>
  <c r="T85" i="45"/>
  <c r="F81" i="45"/>
  <c r="S81" i="45"/>
  <c r="M81" i="45"/>
  <c r="L81" i="45"/>
  <c r="I81" i="45" s="1"/>
  <c r="J81" i="45"/>
  <c r="T81" i="45"/>
  <c r="E144" i="45"/>
  <c r="M77" i="45"/>
  <c r="L77" i="45"/>
  <c r="I77" i="45" s="1"/>
  <c r="T77" i="45"/>
  <c r="F77" i="45"/>
  <c r="S77" i="45"/>
  <c r="F73" i="45"/>
  <c r="S73" i="45"/>
  <c r="M73" i="45"/>
  <c r="L73" i="45"/>
  <c r="I73" i="45" s="1"/>
  <c r="T73" i="45"/>
  <c r="L130" i="45"/>
  <c r="I130" i="45" s="1"/>
  <c r="T130" i="45"/>
  <c r="F130" i="45"/>
  <c r="S130" i="45"/>
  <c r="M130" i="45"/>
  <c r="F126" i="45"/>
  <c r="T126" i="45"/>
  <c r="M126" i="45"/>
  <c r="S126" i="45"/>
  <c r="L126" i="45"/>
  <c r="I126" i="45" s="1"/>
  <c r="E189" i="45"/>
  <c r="S122" i="45"/>
  <c r="L122" i="45"/>
  <c r="I122" i="45" s="1"/>
  <c r="K122" i="45" s="1"/>
  <c r="M122" i="45"/>
  <c r="F122" i="45"/>
  <c r="T122" i="45"/>
  <c r="E185" i="45"/>
  <c r="M118" i="45"/>
  <c r="T118" i="45"/>
  <c r="L118" i="45"/>
  <c r="I118" i="45" s="1"/>
  <c r="F118" i="45"/>
  <c r="S118" i="45"/>
  <c r="F114" i="45"/>
  <c r="L114" i="45"/>
  <c r="I114" i="45" s="1"/>
  <c r="T114" i="45"/>
  <c r="S114" i="45"/>
  <c r="M114" i="45"/>
  <c r="R114" i="45" s="1"/>
  <c r="AB114" i="45" s="1"/>
  <c r="AC114" i="45" s="1"/>
  <c r="E177" i="45"/>
  <c r="S110" i="45"/>
  <c r="M110" i="45"/>
  <c r="F110" i="45"/>
  <c r="L110" i="45"/>
  <c r="I110" i="45" s="1"/>
  <c r="T110" i="45"/>
  <c r="J106" i="45"/>
  <c r="M106" i="45"/>
  <c r="F106" i="45"/>
  <c r="L106" i="45"/>
  <c r="I106" i="45" s="1"/>
  <c r="T106" i="45"/>
  <c r="S106" i="45"/>
  <c r="E169" i="45"/>
  <c r="M102" i="45"/>
  <c r="L102" i="45"/>
  <c r="I102" i="45" s="1"/>
  <c r="T102" i="45"/>
  <c r="F102" i="45"/>
  <c r="S102" i="45"/>
  <c r="L98" i="45"/>
  <c r="I98" i="45" s="1"/>
  <c r="T98" i="45"/>
  <c r="F98" i="45"/>
  <c r="S98" i="45"/>
  <c r="M98" i="45"/>
  <c r="E161" i="45"/>
  <c r="L94" i="45"/>
  <c r="I94" i="45" s="1"/>
  <c r="T94" i="45"/>
  <c r="F94" i="45"/>
  <c r="S94" i="45"/>
  <c r="M94" i="45"/>
  <c r="F90" i="45"/>
  <c r="S90" i="45"/>
  <c r="J90" i="45"/>
  <c r="M90" i="45"/>
  <c r="L90" i="45"/>
  <c r="I90" i="45" s="1"/>
  <c r="T90" i="45"/>
  <c r="F86" i="45"/>
  <c r="S86" i="45"/>
  <c r="M86" i="45"/>
  <c r="L86" i="45"/>
  <c r="I86" i="45" s="1"/>
  <c r="T86" i="45"/>
  <c r="E149" i="45"/>
  <c r="F82" i="45"/>
  <c r="S82" i="45"/>
  <c r="M82" i="45"/>
  <c r="J82" i="45"/>
  <c r="L82" i="45"/>
  <c r="I82" i="45" s="1"/>
  <c r="T82" i="45"/>
  <c r="E145" i="45"/>
  <c r="M78" i="45"/>
  <c r="L78" i="45"/>
  <c r="I78" i="45" s="1"/>
  <c r="T78" i="45"/>
  <c r="F78" i="45"/>
  <c r="S78" i="45"/>
  <c r="E141" i="45"/>
  <c r="F74" i="45"/>
  <c r="L74" i="45"/>
  <c r="I74" i="45" s="1"/>
  <c r="T74" i="45"/>
  <c r="Z74" i="45" s="1"/>
  <c r="AA74" i="45" s="1"/>
  <c r="S74" i="45"/>
  <c r="M74" i="45"/>
  <c r="J7" i="45"/>
  <c r="N7" i="45" s="1"/>
  <c r="N60" i="45"/>
  <c r="O60" i="45" s="1"/>
  <c r="Q60" i="45" s="1"/>
  <c r="N28" i="45"/>
  <c r="O28" i="45" s="1"/>
  <c r="Q28" i="45" s="1"/>
  <c r="N12" i="45"/>
  <c r="N20" i="45"/>
  <c r="N11" i="45"/>
  <c r="O11" i="45" s="1"/>
  <c r="N51" i="45"/>
  <c r="O51" i="45" s="1"/>
  <c r="T115" i="45"/>
  <c r="Z115" i="45" s="1"/>
  <c r="AA115" i="45" s="1"/>
  <c r="J115" i="45"/>
  <c r="S115" i="45"/>
  <c r="F115" i="45"/>
  <c r="M115" i="45"/>
  <c r="L115" i="45"/>
  <c r="I115" i="45" s="1"/>
  <c r="S95" i="45"/>
  <c r="F95" i="45"/>
  <c r="M95" i="45"/>
  <c r="L95" i="45"/>
  <c r="I95" i="45" s="1"/>
  <c r="T95" i="45"/>
  <c r="T75" i="45"/>
  <c r="J75" i="45"/>
  <c r="F75" i="45"/>
  <c r="S75" i="45"/>
  <c r="M75" i="45"/>
  <c r="L75" i="45"/>
  <c r="I75" i="45" s="1"/>
  <c r="J6" i="45"/>
  <c r="N6" i="45" s="1"/>
  <c r="N10" i="45"/>
  <c r="O10" i="45" s="1"/>
  <c r="Q10" i="45" s="1"/>
  <c r="N42" i="45"/>
  <c r="O42" i="45" s="1"/>
  <c r="Q42" i="45" s="1"/>
  <c r="L139" i="45"/>
  <c r="T139" i="45"/>
  <c r="M139" i="45"/>
  <c r="H139" i="45"/>
  <c r="F139" i="45"/>
  <c r="S127" i="45"/>
  <c r="L127" i="45"/>
  <c r="I127" i="45" s="1"/>
  <c r="F127" i="45"/>
  <c r="T127" i="45"/>
  <c r="M127" i="45"/>
  <c r="F123" i="45"/>
  <c r="M123" i="45"/>
  <c r="T123" i="45"/>
  <c r="S123" i="45"/>
  <c r="L123" i="45"/>
  <c r="I123" i="45" s="1"/>
  <c r="T119" i="45"/>
  <c r="Z119" i="45" s="1"/>
  <c r="AA119" i="45" s="1"/>
  <c r="F119" i="45"/>
  <c r="M119" i="45"/>
  <c r="S119" i="45"/>
  <c r="L119" i="45"/>
  <c r="I119" i="45" s="1"/>
  <c r="F111" i="45"/>
  <c r="M111" i="45"/>
  <c r="L111" i="45"/>
  <c r="I111" i="45" s="1"/>
  <c r="T111" i="45"/>
  <c r="Z111" i="45" s="1"/>
  <c r="AA111" i="45" s="1"/>
  <c r="J111" i="45"/>
  <c r="S111" i="45"/>
  <c r="E174" i="45"/>
  <c r="L107" i="45"/>
  <c r="I107" i="45" s="1"/>
  <c r="T107" i="45"/>
  <c r="J107" i="45"/>
  <c r="S107" i="45"/>
  <c r="F107" i="45"/>
  <c r="M107" i="45"/>
  <c r="T103" i="45"/>
  <c r="S103" i="45"/>
  <c r="F103" i="45"/>
  <c r="M103" i="45"/>
  <c r="L103" i="45"/>
  <c r="I103" i="45" s="1"/>
  <c r="S99" i="45"/>
  <c r="F99" i="45"/>
  <c r="M99" i="45"/>
  <c r="L99" i="45"/>
  <c r="I99" i="45" s="1"/>
  <c r="J99" i="45"/>
  <c r="T99" i="45"/>
  <c r="F91" i="45"/>
  <c r="M91" i="45"/>
  <c r="L91" i="45"/>
  <c r="I91" i="45" s="1"/>
  <c r="T91" i="45"/>
  <c r="Z91" i="45" s="1"/>
  <c r="AA91" i="45" s="1"/>
  <c r="J91" i="45"/>
  <c r="S91" i="45"/>
  <c r="F87" i="45"/>
  <c r="M87" i="45"/>
  <c r="L87" i="45"/>
  <c r="I87" i="45" s="1"/>
  <c r="T87" i="45"/>
  <c r="S87" i="45"/>
  <c r="F83" i="45"/>
  <c r="M83" i="45"/>
  <c r="L83" i="45"/>
  <c r="I83" i="45" s="1"/>
  <c r="T83" i="45"/>
  <c r="Z83" i="45" s="1"/>
  <c r="AA83" i="45" s="1"/>
  <c r="S83" i="45"/>
  <c r="E146" i="45"/>
  <c r="L79" i="45"/>
  <c r="I79" i="45" s="1"/>
  <c r="T79" i="45"/>
  <c r="S79" i="45"/>
  <c r="F79" i="45"/>
  <c r="M79" i="45"/>
  <c r="L197" i="45"/>
  <c r="I197" i="45" s="1"/>
  <c r="H197" i="45"/>
  <c r="J197" i="45" s="1"/>
  <c r="F197" i="45"/>
  <c r="M197" i="45"/>
  <c r="S197" i="45"/>
  <c r="T197" i="45"/>
  <c r="F128" i="45"/>
  <c r="L128" i="45"/>
  <c r="I128" i="45" s="1"/>
  <c r="T128" i="45"/>
  <c r="S128" i="45"/>
  <c r="M128" i="45"/>
  <c r="J128" i="45"/>
  <c r="J124" i="45"/>
  <c r="S124" i="45"/>
  <c r="M124" i="45"/>
  <c r="L124" i="45"/>
  <c r="I124" i="45" s="1"/>
  <c r="F124" i="45"/>
  <c r="T124" i="45"/>
  <c r="J120" i="45"/>
  <c r="L120" i="45"/>
  <c r="I120" i="45" s="1"/>
  <c r="T120" i="45"/>
  <c r="M120" i="45"/>
  <c r="F120" i="45"/>
  <c r="S120" i="45"/>
  <c r="J116" i="45"/>
  <c r="F116" i="45"/>
  <c r="M116" i="45"/>
  <c r="T116" i="45"/>
  <c r="L116" i="45"/>
  <c r="I116" i="45" s="1"/>
  <c r="S116" i="45"/>
  <c r="J112" i="45"/>
  <c r="S112" i="45"/>
  <c r="M112" i="45"/>
  <c r="F112" i="45"/>
  <c r="L112" i="45"/>
  <c r="I112" i="45" s="1"/>
  <c r="T112" i="45"/>
  <c r="E175" i="45"/>
  <c r="M108" i="45"/>
  <c r="T108" i="45"/>
  <c r="F108" i="45"/>
  <c r="L108" i="45"/>
  <c r="I108" i="45" s="1"/>
  <c r="J108" i="45"/>
  <c r="S108" i="45"/>
  <c r="E171" i="45"/>
  <c r="M104" i="45"/>
  <c r="F104" i="45"/>
  <c r="L104" i="45"/>
  <c r="I104" i="45" s="1"/>
  <c r="T104" i="45"/>
  <c r="J104" i="45"/>
  <c r="S104" i="45"/>
  <c r="E167" i="45"/>
  <c r="F100" i="45"/>
  <c r="M100" i="45"/>
  <c r="L100" i="45"/>
  <c r="I100" i="45" s="1"/>
  <c r="T100" i="45"/>
  <c r="S100" i="45"/>
  <c r="J100" i="45"/>
  <c r="E163" i="45"/>
  <c r="F96" i="45"/>
  <c r="L96" i="45"/>
  <c r="I96" i="45" s="1"/>
  <c r="T96" i="45"/>
  <c r="S96" i="45"/>
  <c r="J96" i="45"/>
  <c r="M96" i="45"/>
  <c r="L92" i="45"/>
  <c r="I92" i="45" s="1"/>
  <c r="T92" i="45"/>
  <c r="S92" i="45"/>
  <c r="J92" i="45"/>
  <c r="F92" i="45"/>
  <c r="M92" i="45"/>
  <c r="E155" i="45"/>
  <c r="J88" i="45"/>
  <c r="S88" i="45"/>
  <c r="M88" i="45"/>
  <c r="F88" i="45"/>
  <c r="L88" i="45"/>
  <c r="I88" i="45" s="1"/>
  <c r="T88" i="45"/>
  <c r="E151" i="45"/>
  <c r="J84" i="45"/>
  <c r="S84" i="45"/>
  <c r="M84" i="45"/>
  <c r="F84" i="45"/>
  <c r="L84" i="45"/>
  <c r="I84" i="45" s="1"/>
  <c r="T84" i="45"/>
  <c r="S80" i="45"/>
  <c r="J80" i="45"/>
  <c r="F80" i="45"/>
  <c r="M80" i="45"/>
  <c r="L80" i="45"/>
  <c r="I80" i="45" s="1"/>
  <c r="T80" i="45"/>
  <c r="E143" i="45"/>
  <c r="J76" i="45"/>
  <c r="F76" i="45"/>
  <c r="M76" i="45"/>
  <c r="L76" i="45"/>
  <c r="I76" i="45" s="1"/>
  <c r="T76" i="45"/>
  <c r="Z76" i="45" s="1"/>
  <c r="S76" i="45"/>
  <c r="M198" i="45"/>
  <c r="S198" i="45"/>
  <c r="F198" i="45"/>
  <c r="T198" i="45"/>
  <c r="L198" i="45"/>
  <c r="I198" i="45" s="1"/>
  <c r="H198" i="45"/>
  <c r="J198" i="45" s="1"/>
  <c r="N64" i="45"/>
  <c r="N18" i="45"/>
  <c r="N58" i="45"/>
  <c r="O58" i="45" s="1"/>
  <c r="Q58" i="45" s="1"/>
  <c r="N36" i="45"/>
  <c r="O36" i="45" s="1"/>
  <c r="N48" i="45"/>
  <c r="O48" i="45" s="1"/>
  <c r="N53" i="45"/>
  <c r="O53" i="45" s="1"/>
  <c r="N19" i="45"/>
  <c r="O19" i="45" s="1"/>
  <c r="Q19" i="45" s="1"/>
  <c r="N14" i="45"/>
  <c r="O14" i="45" s="1"/>
  <c r="Q14" i="45" s="1"/>
  <c r="N37" i="45"/>
  <c r="O37" i="45" s="1"/>
  <c r="N13" i="45"/>
  <c r="O13" i="45" s="1"/>
  <c r="N33" i="45"/>
  <c r="O33" i="45" s="1"/>
  <c r="E192" i="45"/>
  <c r="F125" i="45"/>
  <c r="S125" i="45"/>
  <c r="L125" i="45"/>
  <c r="I125" i="45" s="1"/>
  <c r="T125" i="45"/>
  <c r="M125" i="45"/>
  <c r="L105" i="45"/>
  <c r="I105" i="45" s="1"/>
  <c r="J105" i="45"/>
  <c r="T105" i="45"/>
  <c r="F105" i="45"/>
  <c r="S105" i="45"/>
  <c r="M105" i="45"/>
  <c r="N32" i="45"/>
  <c r="Q50" i="45"/>
  <c r="O24" i="45"/>
  <c r="O32" i="45"/>
  <c r="Q32" i="45" s="1"/>
  <c r="N30" i="45"/>
  <c r="O30" i="45" s="1"/>
  <c r="Q30" i="45" s="1"/>
  <c r="O25" i="45"/>
  <c r="Q25" i="45" s="1"/>
  <c r="N131" i="45"/>
  <c r="O131" i="45" s="1"/>
  <c r="Q34" i="45"/>
  <c r="O21" i="45"/>
  <c r="N62" i="45"/>
  <c r="O62" i="45" s="1"/>
  <c r="Q62" i="45" s="1"/>
  <c r="O12" i="45"/>
  <c r="Q12" i="45" s="1"/>
  <c r="O20" i="45"/>
  <c r="Q20" i="45" s="1"/>
  <c r="N46" i="45"/>
  <c r="O18" i="45"/>
  <c r="N26" i="45"/>
  <c r="O26" i="45" s="1"/>
  <c r="E165" i="45"/>
  <c r="E173" i="45"/>
  <c r="E181" i="45"/>
  <c r="E157" i="45"/>
  <c r="E194" i="45"/>
  <c r="E186" i="45"/>
  <c r="E178" i="45"/>
  <c r="E170" i="45"/>
  <c r="E162" i="45"/>
  <c r="E154" i="45"/>
  <c r="E195" i="45"/>
  <c r="E187" i="45"/>
  <c r="E179" i="45"/>
  <c r="E147" i="45"/>
  <c r="E196" i="45"/>
  <c r="E188" i="45"/>
  <c r="E180" i="45"/>
  <c r="E172" i="45"/>
  <c r="E164" i="45"/>
  <c r="E148" i="45"/>
  <c r="E140" i="45"/>
  <c r="E193" i="45"/>
  <c r="E153" i="45"/>
  <c r="E190" i="45"/>
  <c r="E182" i="45"/>
  <c r="E166" i="45"/>
  <c r="E158" i="45"/>
  <c r="E150" i="45"/>
  <c r="E142" i="45"/>
  <c r="E191" i="45"/>
  <c r="E183" i="45"/>
  <c r="E159" i="45"/>
  <c r="E132" i="45"/>
  <c r="E65" i="45"/>
  <c r="F64" i="45"/>
  <c r="N22" i="45" l="1"/>
  <c r="O22" i="45" s="1"/>
  <c r="Z146" i="45"/>
  <c r="AA146" i="45" s="1"/>
  <c r="Z197" i="45"/>
  <c r="AA197" i="45" s="1"/>
  <c r="Z182" i="45"/>
  <c r="AA182" i="45" s="1"/>
  <c r="Z158" i="45"/>
  <c r="AA158" i="45" s="1"/>
  <c r="Z195" i="45"/>
  <c r="AA195" i="45" s="1"/>
  <c r="Z181" i="45"/>
  <c r="AA181" i="45" s="1"/>
  <c r="Z166" i="45"/>
  <c r="AA166" i="45" s="1"/>
  <c r="Z172" i="45"/>
  <c r="AA172" i="45" s="1"/>
  <c r="Z154" i="45"/>
  <c r="AA154" i="45" s="1"/>
  <c r="P229" i="46"/>
  <c r="P234" i="46"/>
  <c r="P236" i="46" s="1"/>
  <c r="P111" i="46"/>
  <c r="C113" i="46"/>
  <c r="P113" i="46" s="1"/>
  <c r="AA76" i="45"/>
  <c r="AA132" i="45" s="1"/>
  <c r="Z132" i="45"/>
  <c r="M132" i="45"/>
  <c r="O6" i="45"/>
  <c r="Q6" i="45" s="1"/>
  <c r="K126" i="45"/>
  <c r="X32" i="45"/>
  <c r="X19" i="45"/>
  <c r="P132" i="45"/>
  <c r="X28" i="45"/>
  <c r="X42" i="45"/>
  <c r="X45" i="45"/>
  <c r="T132" i="45"/>
  <c r="X41" i="45"/>
  <c r="X12" i="45"/>
  <c r="F132" i="45"/>
  <c r="S132" i="45"/>
  <c r="X40" i="45"/>
  <c r="O47" i="45"/>
  <c r="Q47" i="45" s="1"/>
  <c r="X47" i="45" s="1"/>
  <c r="Y47" i="45" s="1"/>
  <c r="X60" i="45"/>
  <c r="X9" i="45"/>
  <c r="Y9" i="45" s="1"/>
  <c r="P142" i="45"/>
  <c r="Z142" i="45" s="1"/>
  <c r="AA142" i="45" s="1"/>
  <c r="P140" i="45"/>
  <c r="Z140" i="45" s="1"/>
  <c r="AA140" i="45" s="1"/>
  <c r="P179" i="45"/>
  <c r="Z179" i="45" s="1"/>
  <c r="AA179" i="45" s="1"/>
  <c r="P165" i="45"/>
  <c r="Z165" i="45" s="1"/>
  <c r="AA165" i="45" s="1"/>
  <c r="P169" i="45"/>
  <c r="Z169" i="45" s="1"/>
  <c r="AA169" i="45" s="1"/>
  <c r="P191" i="45"/>
  <c r="Z191" i="45" s="1"/>
  <c r="AA191" i="45" s="1"/>
  <c r="P166" i="45"/>
  <c r="P193" i="45"/>
  <c r="Z193" i="45" s="1"/>
  <c r="AA193" i="45" s="1"/>
  <c r="P172" i="45"/>
  <c r="P147" i="45"/>
  <c r="Z147" i="45" s="1"/>
  <c r="AA147" i="45" s="1"/>
  <c r="P154" i="45"/>
  <c r="P186" i="45"/>
  <c r="Z186" i="45" s="1"/>
  <c r="AA186" i="45" s="1"/>
  <c r="P173" i="45"/>
  <c r="P151" i="45"/>
  <c r="Z151" i="45" s="1"/>
  <c r="AA151" i="45" s="1"/>
  <c r="P163" i="45"/>
  <c r="Z163" i="45" s="1"/>
  <c r="AA163" i="45" s="1"/>
  <c r="P174" i="45"/>
  <c r="Z174" i="45" s="1"/>
  <c r="AA174" i="45" s="1"/>
  <c r="P141" i="45"/>
  <c r="Z141" i="45" s="1"/>
  <c r="AA141" i="45" s="1"/>
  <c r="P161" i="45"/>
  <c r="Z161" i="45" s="1"/>
  <c r="AA161" i="45" s="1"/>
  <c r="P152" i="45"/>
  <c r="O7" i="45"/>
  <c r="Q7" i="45" s="1"/>
  <c r="N39" i="45"/>
  <c r="O39" i="45" s="1"/>
  <c r="Q39" i="45" s="1"/>
  <c r="N31" i="45"/>
  <c r="O31" i="45" s="1"/>
  <c r="Q31" i="45" s="1"/>
  <c r="Q18" i="45"/>
  <c r="X18" i="45" s="1"/>
  <c r="Y18" i="45" s="1"/>
  <c r="O55" i="45"/>
  <c r="Q55" i="45" s="1"/>
  <c r="N27" i="45"/>
  <c r="O27" i="45" s="1"/>
  <c r="Q27" i="45" s="1"/>
  <c r="N56" i="45"/>
  <c r="O56" i="45" s="1"/>
  <c r="N61" i="45"/>
  <c r="O61" i="45" s="1"/>
  <c r="Q61" i="45" s="1"/>
  <c r="N44" i="45"/>
  <c r="O44" i="45" s="1"/>
  <c r="Q44" i="45" s="1"/>
  <c r="N57" i="45"/>
  <c r="O57" i="45" s="1"/>
  <c r="Q57" i="45" s="1"/>
  <c r="N63" i="45"/>
  <c r="O63" i="45" s="1"/>
  <c r="O35" i="45"/>
  <c r="Q35" i="45" s="1"/>
  <c r="L132" i="45"/>
  <c r="P158" i="45"/>
  <c r="P164" i="45"/>
  <c r="Z164" i="45" s="1"/>
  <c r="AA164" i="45" s="1"/>
  <c r="P195" i="45"/>
  <c r="P181" i="45"/>
  <c r="P192" i="45"/>
  <c r="Z192" i="45" s="1"/>
  <c r="AA192" i="45" s="1"/>
  <c r="P143" i="45"/>
  <c r="Z143" i="45" s="1"/>
  <c r="P155" i="45"/>
  <c r="Z155" i="45" s="1"/>
  <c r="AA155" i="45" s="1"/>
  <c r="P185" i="45"/>
  <c r="P156" i="45"/>
  <c r="Z156" i="45" s="1"/>
  <c r="AA156" i="45" s="1"/>
  <c r="P168" i="45"/>
  <c r="Z168" i="45" s="1"/>
  <c r="AA168" i="45" s="1"/>
  <c r="P184" i="45"/>
  <c r="X14" i="45"/>
  <c r="X30" i="45"/>
  <c r="Y30" i="45" s="1"/>
  <c r="X38" i="45"/>
  <c r="X62" i="45"/>
  <c r="Y62" i="45" s="1"/>
  <c r="X20" i="45"/>
  <c r="P183" i="45"/>
  <c r="Z183" i="45" s="1"/>
  <c r="AA183" i="45" s="1"/>
  <c r="P153" i="45"/>
  <c r="Z153" i="45" s="1"/>
  <c r="AA153" i="45" s="1"/>
  <c r="P196" i="45"/>
  <c r="Z196" i="45" s="1"/>
  <c r="AA196" i="45" s="1"/>
  <c r="P178" i="45"/>
  <c r="Z178" i="45" s="1"/>
  <c r="AA178" i="45" s="1"/>
  <c r="P167" i="45"/>
  <c r="Z167" i="45" s="1"/>
  <c r="AA167" i="45" s="1"/>
  <c r="P146" i="45"/>
  <c r="P144" i="45"/>
  <c r="Z144" i="45" s="1"/>
  <c r="AA144" i="45" s="1"/>
  <c r="P159" i="45"/>
  <c r="Z159" i="45" s="1"/>
  <c r="AA159" i="45" s="1"/>
  <c r="P150" i="45"/>
  <c r="Z150" i="45" s="1"/>
  <c r="AA150" i="45" s="1"/>
  <c r="P190" i="45"/>
  <c r="Z190" i="45" s="1"/>
  <c r="AA190" i="45" s="1"/>
  <c r="P148" i="45"/>
  <c r="Z148" i="45" s="1"/>
  <c r="AA148" i="45" s="1"/>
  <c r="P188" i="45"/>
  <c r="Z188" i="45" s="1"/>
  <c r="AA188" i="45" s="1"/>
  <c r="P187" i="45"/>
  <c r="Z187" i="45" s="1"/>
  <c r="AA187" i="45" s="1"/>
  <c r="P170" i="45"/>
  <c r="Z170" i="45" s="1"/>
  <c r="AA170" i="45" s="1"/>
  <c r="P157" i="45"/>
  <c r="Z157" i="45" s="1"/>
  <c r="AA157" i="45" s="1"/>
  <c r="P171" i="45"/>
  <c r="Z171" i="45" s="1"/>
  <c r="AA171" i="45" s="1"/>
  <c r="J139" i="45"/>
  <c r="I139" i="45"/>
  <c r="P145" i="45"/>
  <c r="Z145" i="45" s="1"/>
  <c r="AA145" i="45" s="1"/>
  <c r="P177" i="45"/>
  <c r="P189" i="45"/>
  <c r="Z189" i="45" s="1"/>
  <c r="AA189" i="45" s="1"/>
  <c r="P160" i="45"/>
  <c r="Z160" i="45" s="1"/>
  <c r="AA160" i="45" s="1"/>
  <c r="P176" i="45"/>
  <c r="Z176" i="45" s="1"/>
  <c r="AA176" i="45" s="1"/>
  <c r="Y32" i="45"/>
  <c r="O64" i="45"/>
  <c r="Q64" i="45" s="1"/>
  <c r="O23" i="45"/>
  <c r="Q23" i="45" s="1"/>
  <c r="N43" i="45"/>
  <c r="O43" i="45" s="1"/>
  <c r="N52" i="45"/>
  <c r="O52" i="45" s="1"/>
  <c r="Q52" i="45" s="1"/>
  <c r="R126" i="45"/>
  <c r="AB126" i="45" s="1"/>
  <c r="AC126" i="45" s="1"/>
  <c r="N59" i="45"/>
  <c r="O59" i="45" s="1"/>
  <c r="Q59" i="45" s="1"/>
  <c r="N49" i="45"/>
  <c r="O49" i="45" s="1"/>
  <c r="Q49" i="45" s="1"/>
  <c r="O17" i="45"/>
  <c r="Q17" i="45" s="1"/>
  <c r="X25" i="45"/>
  <c r="Y25" i="45" s="1"/>
  <c r="P182" i="45"/>
  <c r="P180" i="45"/>
  <c r="P162" i="45"/>
  <c r="Z162" i="45" s="1"/>
  <c r="AA162" i="45" s="1"/>
  <c r="P194" i="45"/>
  <c r="Z194" i="45" s="1"/>
  <c r="AA194" i="45" s="1"/>
  <c r="P175" i="45"/>
  <c r="Z175" i="45" s="1"/>
  <c r="AA175" i="45" s="1"/>
  <c r="P149" i="45"/>
  <c r="N5" i="45"/>
  <c r="J65" i="45"/>
  <c r="I132" i="45"/>
  <c r="K72" i="45"/>
  <c r="R72" i="45"/>
  <c r="AB72" i="45" s="1"/>
  <c r="AC72" i="45" s="1"/>
  <c r="Y28" i="45"/>
  <c r="F65" i="45"/>
  <c r="X10" i="45"/>
  <c r="Y10" i="45" s="1"/>
  <c r="X34" i="45"/>
  <c r="Y34" i="45" s="1"/>
  <c r="X50" i="45"/>
  <c r="Y50" i="45" s="1"/>
  <c r="X58" i="45"/>
  <c r="H132" i="45"/>
  <c r="N126" i="45"/>
  <c r="N122" i="45"/>
  <c r="O122" i="45" s="1"/>
  <c r="Q48" i="45"/>
  <c r="X48" i="45" s="1"/>
  <c r="O15" i="45"/>
  <c r="Q15" i="45" s="1"/>
  <c r="Q8" i="45"/>
  <c r="X8" i="45" s="1"/>
  <c r="L159" i="45"/>
  <c r="I159" i="45" s="1"/>
  <c r="M159" i="45"/>
  <c r="S159" i="45"/>
  <c r="H159" i="45"/>
  <c r="J159" i="45" s="1"/>
  <c r="F159" i="45"/>
  <c r="T159" i="45"/>
  <c r="L182" i="45"/>
  <c r="I182" i="45" s="1"/>
  <c r="M182" i="45"/>
  <c r="F182" i="45"/>
  <c r="S182" i="45"/>
  <c r="T182" i="45"/>
  <c r="H182" i="45"/>
  <c r="J182" i="45" s="1"/>
  <c r="T193" i="45"/>
  <c r="J193" i="45"/>
  <c r="H193" i="45"/>
  <c r="F193" i="45"/>
  <c r="L193" i="45"/>
  <c r="I193" i="45" s="1"/>
  <c r="M193" i="45"/>
  <c r="S193" i="45"/>
  <c r="T172" i="45"/>
  <c r="J172" i="45"/>
  <c r="L172" i="45"/>
  <c r="I172" i="45" s="1"/>
  <c r="H172" i="45"/>
  <c r="M172" i="45"/>
  <c r="S172" i="45"/>
  <c r="F172" i="45"/>
  <c r="L147" i="45"/>
  <c r="I147" i="45" s="1"/>
  <c r="M147" i="45"/>
  <c r="S147" i="45"/>
  <c r="J147" i="45"/>
  <c r="H147" i="45"/>
  <c r="F147" i="45"/>
  <c r="T147" i="45"/>
  <c r="T154" i="45"/>
  <c r="L154" i="45"/>
  <c r="I154" i="45" s="1"/>
  <c r="F154" i="45"/>
  <c r="M154" i="45"/>
  <c r="S154" i="45"/>
  <c r="H154" i="45"/>
  <c r="J154" i="45" s="1"/>
  <c r="S186" i="45"/>
  <c r="T186" i="45"/>
  <c r="F186" i="45"/>
  <c r="L186" i="45"/>
  <c r="I186" i="45" s="1"/>
  <c r="M186" i="45"/>
  <c r="H186" i="45"/>
  <c r="J186" i="45" s="1"/>
  <c r="R120" i="45"/>
  <c r="AB120" i="45" s="1"/>
  <c r="AC120" i="45" s="1"/>
  <c r="K120" i="45"/>
  <c r="N120" i="45" s="1"/>
  <c r="K124" i="45"/>
  <c r="N124" i="45" s="1"/>
  <c r="O124" i="45" s="1"/>
  <c r="R124" i="45"/>
  <c r="AB124" i="45" s="1"/>
  <c r="AC124" i="45" s="1"/>
  <c r="S191" i="45"/>
  <c r="T191" i="45"/>
  <c r="L191" i="45"/>
  <c r="I191" i="45" s="1"/>
  <c r="H191" i="45"/>
  <c r="J191" i="45" s="1"/>
  <c r="F191" i="45"/>
  <c r="M191" i="45"/>
  <c r="L166" i="45"/>
  <c r="I166" i="45" s="1"/>
  <c r="M166" i="45"/>
  <c r="F166" i="45"/>
  <c r="S166" i="45"/>
  <c r="T166" i="45"/>
  <c r="H166" i="45"/>
  <c r="J166" i="45" s="1"/>
  <c r="S153" i="45"/>
  <c r="H153" i="45"/>
  <c r="J153" i="45" s="1"/>
  <c r="F153" i="45"/>
  <c r="T153" i="45"/>
  <c r="L153" i="45"/>
  <c r="I153" i="45" s="1"/>
  <c r="M153" i="45"/>
  <c r="T164" i="45"/>
  <c r="L164" i="45"/>
  <c r="I164" i="45" s="1"/>
  <c r="H164" i="45"/>
  <c r="J164" i="45" s="1"/>
  <c r="M164" i="45"/>
  <c r="S164" i="45"/>
  <c r="F164" i="45"/>
  <c r="L196" i="45"/>
  <c r="I196" i="45" s="1"/>
  <c r="M196" i="45"/>
  <c r="H196" i="45"/>
  <c r="S196" i="45"/>
  <c r="T196" i="45"/>
  <c r="F196" i="45"/>
  <c r="T195" i="45"/>
  <c r="L195" i="45"/>
  <c r="I195" i="45" s="1"/>
  <c r="M195" i="45"/>
  <c r="H195" i="45"/>
  <c r="F195" i="45"/>
  <c r="S195" i="45"/>
  <c r="S178" i="45"/>
  <c r="T178" i="45"/>
  <c r="F178" i="45"/>
  <c r="L178" i="45"/>
  <c r="I178" i="45" s="1"/>
  <c r="M178" i="45"/>
  <c r="H178" i="45"/>
  <c r="T181" i="45"/>
  <c r="H181" i="45"/>
  <c r="J181" i="45" s="1"/>
  <c r="F181" i="45"/>
  <c r="L181" i="45"/>
  <c r="I181" i="45" s="1"/>
  <c r="M181" i="45"/>
  <c r="S181" i="45"/>
  <c r="R198" i="45"/>
  <c r="AB198" i="45" s="1"/>
  <c r="AC198" i="45" s="1"/>
  <c r="K198" i="45"/>
  <c r="K76" i="45"/>
  <c r="R76" i="45"/>
  <c r="AB76" i="45" s="1"/>
  <c r="T143" i="45"/>
  <c r="L143" i="45"/>
  <c r="I143" i="45" s="1"/>
  <c r="M143" i="45"/>
  <c r="H143" i="45"/>
  <c r="J143" i="45" s="1"/>
  <c r="F143" i="45"/>
  <c r="S143" i="45"/>
  <c r="K84" i="45"/>
  <c r="R84" i="45"/>
  <c r="AB84" i="45" s="1"/>
  <c r="AC84" i="45" s="1"/>
  <c r="K88" i="45"/>
  <c r="R88" i="45"/>
  <c r="AB88" i="45" s="1"/>
  <c r="AC88" i="45" s="1"/>
  <c r="K92" i="45"/>
  <c r="R92" i="45"/>
  <c r="AB92" i="45" s="1"/>
  <c r="AC92" i="45" s="1"/>
  <c r="S163" i="45"/>
  <c r="T163" i="45"/>
  <c r="L163" i="45"/>
  <c r="I163" i="45" s="1"/>
  <c r="H163" i="45"/>
  <c r="F163" i="45"/>
  <c r="M163" i="45"/>
  <c r="K100" i="45"/>
  <c r="N100" i="45" s="1"/>
  <c r="O100" i="45" s="1"/>
  <c r="R100" i="45"/>
  <c r="AB100" i="45" s="1"/>
  <c r="AC100" i="45" s="1"/>
  <c r="K116" i="45"/>
  <c r="N116" i="45" s="1"/>
  <c r="O116" i="45" s="1"/>
  <c r="R116" i="45"/>
  <c r="AB116" i="45" s="1"/>
  <c r="AC116" i="45" s="1"/>
  <c r="K107" i="45"/>
  <c r="N107" i="45" s="1"/>
  <c r="R107" i="45"/>
  <c r="AB107" i="45" s="1"/>
  <c r="AC107" i="45" s="1"/>
  <c r="K123" i="45"/>
  <c r="N123" i="45" s="1"/>
  <c r="R123" i="45"/>
  <c r="AB123" i="45" s="1"/>
  <c r="AC123" i="45" s="1"/>
  <c r="R139" i="45"/>
  <c r="AB139" i="45" s="1"/>
  <c r="AC139" i="45" s="1"/>
  <c r="K139" i="45"/>
  <c r="K75" i="45"/>
  <c r="N75" i="45" s="1"/>
  <c r="R75" i="45"/>
  <c r="AB75" i="45" s="1"/>
  <c r="AC75" i="45" s="1"/>
  <c r="S141" i="45"/>
  <c r="H141" i="45"/>
  <c r="F141" i="45"/>
  <c r="T141" i="45"/>
  <c r="L141" i="45"/>
  <c r="I141" i="45" s="1"/>
  <c r="M141" i="45"/>
  <c r="R78" i="45"/>
  <c r="AB78" i="45" s="1"/>
  <c r="AC78" i="45" s="1"/>
  <c r="K78" i="45"/>
  <c r="L145" i="45"/>
  <c r="I145" i="45" s="1"/>
  <c r="H145" i="45"/>
  <c r="F145" i="45"/>
  <c r="M145" i="45"/>
  <c r="S145" i="45"/>
  <c r="T145" i="45"/>
  <c r="M149" i="45"/>
  <c r="H149" i="45"/>
  <c r="F149" i="45"/>
  <c r="S149" i="45"/>
  <c r="T149" i="45"/>
  <c r="Z149" i="45" s="1"/>
  <c r="AA149" i="45" s="1"/>
  <c r="J149" i="45"/>
  <c r="L149" i="45"/>
  <c r="I149" i="45" s="1"/>
  <c r="K94" i="45"/>
  <c r="N94" i="45" s="1"/>
  <c r="O94" i="45" s="1"/>
  <c r="R94" i="45"/>
  <c r="AB94" i="45" s="1"/>
  <c r="AC94" i="45" s="1"/>
  <c r="K98" i="45"/>
  <c r="R98" i="45"/>
  <c r="AB98" i="45" s="1"/>
  <c r="AC98" i="45" s="1"/>
  <c r="R106" i="45"/>
  <c r="AB106" i="45" s="1"/>
  <c r="AC106" i="45" s="1"/>
  <c r="K106" i="45"/>
  <c r="N106" i="45" s="1"/>
  <c r="O106" i="45" s="1"/>
  <c r="Q106" i="45" s="1"/>
  <c r="K118" i="45"/>
  <c r="N118" i="45" s="1"/>
  <c r="O118" i="45" s="1"/>
  <c r="R118" i="45"/>
  <c r="AB118" i="45" s="1"/>
  <c r="AC118" i="45" s="1"/>
  <c r="L144" i="45"/>
  <c r="I144" i="45" s="1"/>
  <c r="M144" i="45"/>
  <c r="H144" i="45"/>
  <c r="S144" i="45"/>
  <c r="T144" i="45"/>
  <c r="F144" i="45"/>
  <c r="K89" i="45"/>
  <c r="R89" i="45"/>
  <c r="AB89" i="45" s="1"/>
  <c r="AC89" i="45" s="1"/>
  <c r="T156" i="45"/>
  <c r="L156" i="45"/>
  <c r="I156" i="45" s="1"/>
  <c r="H156" i="45"/>
  <c r="J156" i="45" s="1"/>
  <c r="M156" i="45"/>
  <c r="S156" i="45"/>
  <c r="F156" i="45"/>
  <c r="K97" i="45"/>
  <c r="N97" i="45" s="1"/>
  <c r="O97" i="45" s="1"/>
  <c r="R97" i="45"/>
  <c r="AB97" i="45" s="1"/>
  <c r="AC97" i="45" s="1"/>
  <c r="M168" i="45"/>
  <c r="S168" i="45"/>
  <c r="H168" i="45"/>
  <c r="J168" i="45" s="1"/>
  <c r="T168" i="45"/>
  <c r="L168" i="45"/>
  <c r="I168" i="45" s="1"/>
  <c r="F168" i="45"/>
  <c r="M184" i="45"/>
  <c r="S184" i="45"/>
  <c r="H184" i="45"/>
  <c r="J184" i="45" s="1"/>
  <c r="T184" i="45"/>
  <c r="Z184" i="45" s="1"/>
  <c r="AA184" i="45" s="1"/>
  <c r="L184" i="45"/>
  <c r="I184" i="45" s="1"/>
  <c r="F184" i="45"/>
  <c r="N84" i="45"/>
  <c r="O84" i="45" s="1"/>
  <c r="Q84" i="45" s="1"/>
  <c r="Q51" i="45"/>
  <c r="X51" i="45" s="1"/>
  <c r="O54" i="45"/>
  <c r="Q54" i="45" s="1"/>
  <c r="Q33" i="45"/>
  <c r="K114" i="45"/>
  <c r="N114" i="45" s="1"/>
  <c r="O114" i="45" s="1"/>
  <c r="R122" i="45"/>
  <c r="AB122" i="45" s="1"/>
  <c r="AC122" i="45" s="1"/>
  <c r="Q43" i="45"/>
  <c r="X43" i="45" s="1"/>
  <c r="Q37" i="45"/>
  <c r="Q53" i="45"/>
  <c r="L183" i="45"/>
  <c r="I183" i="45" s="1"/>
  <c r="M183" i="45"/>
  <c r="S183" i="45"/>
  <c r="H183" i="45"/>
  <c r="J183" i="45" s="1"/>
  <c r="F183" i="45"/>
  <c r="T183" i="45"/>
  <c r="L158" i="45"/>
  <c r="I158" i="45" s="1"/>
  <c r="M158" i="45"/>
  <c r="F158" i="45"/>
  <c r="S158" i="45"/>
  <c r="T158" i="45"/>
  <c r="H158" i="45"/>
  <c r="J158" i="45" s="1"/>
  <c r="M187" i="45"/>
  <c r="S187" i="45"/>
  <c r="T187" i="45"/>
  <c r="H187" i="45"/>
  <c r="F187" i="45"/>
  <c r="L187" i="45"/>
  <c r="I187" i="45" s="1"/>
  <c r="T165" i="45"/>
  <c r="H165" i="45"/>
  <c r="F165" i="45"/>
  <c r="L165" i="45"/>
  <c r="I165" i="45" s="1"/>
  <c r="M165" i="45"/>
  <c r="S165" i="45"/>
  <c r="K105" i="45"/>
  <c r="N105" i="45" s="1"/>
  <c r="O105" i="45" s="1"/>
  <c r="R105" i="45"/>
  <c r="AB105" i="45" s="1"/>
  <c r="AC105" i="45" s="1"/>
  <c r="L167" i="45"/>
  <c r="I167" i="45" s="1"/>
  <c r="M167" i="45"/>
  <c r="S167" i="45"/>
  <c r="H167" i="45"/>
  <c r="J167" i="45" s="1"/>
  <c r="F167" i="45"/>
  <c r="T167" i="45"/>
  <c r="K128" i="45"/>
  <c r="N128" i="45" s="1"/>
  <c r="R128" i="45"/>
  <c r="AB128" i="45" s="1"/>
  <c r="AC128" i="45" s="1"/>
  <c r="R83" i="45"/>
  <c r="AB83" i="45" s="1"/>
  <c r="AC83" i="45" s="1"/>
  <c r="K83" i="45"/>
  <c r="N83" i="45" s="1"/>
  <c r="O83" i="45" s="1"/>
  <c r="Q83" i="45" s="1"/>
  <c r="R103" i="45"/>
  <c r="AB103" i="45" s="1"/>
  <c r="AC103" i="45" s="1"/>
  <c r="K103" i="45"/>
  <c r="N103" i="45" s="1"/>
  <c r="K127" i="45"/>
  <c r="N127" i="45" s="1"/>
  <c r="R127" i="45"/>
  <c r="AB127" i="45" s="1"/>
  <c r="AC127" i="45" s="1"/>
  <c r="K81" i="45"/>
  <c r="N81" i="45" s="1"/>
  <c r="R81" i="45"/>
  <c r="AB81" i="45" s="1"/>
  <c r="AC81" i="45" s="1"/>
  <c r="M160" i="45"/>
  <c r="S160" i="45"/>
  <c r="H160" i="45"/>
  <c r="T160" i="45"/>
  <c r="L160" i="45"/>
  <c r="I160" i="45" s="1"/>
  <c r="F160" i="45"/>
  <c r="K101" i="45"/>
  <c r="R101" i="45"/>
  <c r="AB101" i="45" s="1"/>
  <c r="AC101" i="45" s="1"/>
  <c r="M176" i="45"/>
  <c r="S176" i="45"/>
  <c r="H176" i="45"/>
  <c r="J176" i="45" s="1"/>
  <c r="T176" i="45"/>
  <c r="L176" i="45"/>
  <c r="I176" i="45" s="1"/>
  <c r="F176" i="45"/>
  <c r="J78" i="45"/>
  <c r="Q29" i="45"/>
  <c r="M148" i="45"/>
  <c r="S148" i="45"/>
  <c r="H148" i="45"/>
  <c r="J148" i="45" s="1"/>
  <c r="T148" i="45"/>
  <c r="L148" i="45"/>
  <c r="I148" i="45" s="1"/>
  <c r="F148" i="45"/>
  <c r="S188" i="45"/>
  <c r="T188" i="45"/>
  <c r="H188" i="45"/>
  <c r="J188" i="45" s="1"/>
  <c r="L188" i="45"/>
  <c r="I188" i="45" s="1"/>
  <c r="M188" i="45"/>
  <c r="F188" i="45"/>
  <c r="S170" i="45"/>
  <c r="T170" i="45"/>
  <c r="F170" i="45"/>
  <c r="L170" i="45"/>
  <c r="I170" i="45" s="1"/>
  <c r="M170" i="45"/>
  <c r="H170" i="45"/>
  <c r="J170" i="45" s="1"/>
  <c r="T157" i="45"/>
  <c r="H157" i="45"/>
  <c r="J157" i="45" s="1"/>
  <c r="F157" i="45"/>
  <c r="L157" i="45"/>
  <c r="I157" i="45" s="1"/>
  <c r="M157" i="45"/>
  <c r="S157" i="45"/>
  <c r="K125" i="45"/>
  <c r="N125" i="45" s="1"/>
  <c r="O125" i="45" s="1"/>
  <c r="R125" i="45"/>
  <c r="AB125" i="45" s="1"/>
  <c r="AC125" i="45" s="1"/>
  <c r="K104" i="45"/>
  <c r="N104" i="45" s="1"/>
  <c r="R104" i="45"/>
  <c r="AB104" i="45" s="1"/>
  <c r="AC104" i="45" s="1"/>
  <c r="S171" i="45"/>
  <c r="T171" i="45"/>
  <c r="L171" i="45"/>
  <c r="I171" i="45" s="1"/>
  <c r="H171" i="45"/>
  <c r="J171" i="45" s="1"/>
  <c r="F171" i="45"/>
  <c r="M171" i="45"/>
  <c r="L175" i="45"/>
  <c r="I175" i="45" s="1"/>
  <c r="M175" i="45"/>
  <c r="S175" i="45"/>
  <c r="H175" i="45"/>
  <c r="J175" i="45" s="1"/>
  <c r="F175" i="45"/>
  <c r="T175" i="45"/>
  <c r="S150" i="45"/>
  <c r="T150" i="45"/>
  <c r="F150" i="45"/>
  <c r="L150" i="45"/>
  <c r="I150" i="45" s="1"/>
  <c r="M150" i="45"/>
  <c r="H150" i="45"/>
  <c r="J150" i="45" s="1"/>
  <c r="T190" i="45"/>
  <c r="L190" i="45"/>
  <c r="I190" i="45" s="1"/>
  <c r="F190" i="45"/>
  <c r="M190" i="45"/>
  <c r="S190" i="45"/>
  <c r="H190" i="45"/>
  <c r="J190" i="45" s="1"/>
  <c r="S140" i="45"/>
  <c r="T140" i="45"/>
  <c r="H140" i="45"/>
  <c r="J140" i="45" s="1"/>
  <c r="L140" i="45"/>
  <c r="I140" i="45" s="1"/>
  <c r="M140" i="45"/>
  <c r="F140" i="45"/>
  <c r="T180" i="45"/>
  <c r="Z180" i="45" s="1"/>
  <c r="AA180" i="45" s="1"/>
  <c r="L180" i="45"/>
  <c r="I180" i="45" s="1"/>
  <c r="H180" i="45"/>
  <c r="J180" i="45" s="1"/>
  <c r="M180" i="45"/>
  <c r="S180" i="45"/>
  <c r="F180" i="45"/>
  <c r="S179" i="45"/>
  <c r="T179" i="45"/>
  <c r="L179" i="45"/>
  <c r="I179" i="45" s="1"/>
  <c r="H179" i="45"/>
  <c r="J179" i="45" s="1"/>
  <c r="F179" i="45"/>
  <c r="M179" i="45"/>
  <c r="S162" i="45"/>
  <c r="T162" i="45"/>
  <c r="F162" i="45"/>
  <c r="L162" i="45"/>
  <c r="I162" i="45" s="1"/>
  <c r="M162" i="45"/>
  <c r="H162" i="45"/>
  <c r="J162" i="45" s="1"/>
  <c r="L194" i="45"/>
  <c r="I194" i="45" s="1"/>
  <c r="M194" i="45"/>
  <c r="F194" i="45"/>
  <c r="S194" i="45"/>
  <c r="T194" i="45"/>
  <c r="H194" i="45"/>
  <c r="J194" i="45" s="1"/>
  <c r="T173" i="45"/>
  <c r="Z173" i="45" s="1"/>
  <c r="AA173" i="45" s="1"/>
  <c r="H173" i="45"/>
  <c r="J173" i="45" s="1"/>
  <c r="F173" i="45"/>
  <c r="L173" i="45"/>
  <c r="I173" i="45" s="1"/>
  <c r="M173" i="45"/>
  <c r="S173" i="45"/>
  <c r="T192" i="45"/>
  <c r="L192" i="45"/>
  <c r="I192" i="45" s="1"/>
  <c r="H192" i="45"/>
  <c r="J192" i="45" s="1"/>
  <c r="M192" i="45"/>
  <c r="S192" i="45"/>
  <c r="F192" i="45"/>
  <c r="K80" i="45"/>
  <c r="N80" i="45" s="1"/>
  <c r="R80" i="45"/>
  <c r="AB80" i="45" s="1"/>
  <c r="AC80" i="45" s="1"/>
  <c r="M151" i="45"/>
  <c r="S151" i="45"/>
  <c r="T151" i="45"/>
  <c r="H151" i="45"/>
  <c r="J151" i="45" s="1"/>
  <c r="F151" i="45"/>
  <c r="L151" i="45"/>
  <c r="I151" i="45" s="1"/>
  <c r="S155" i="45"/>
  <c r="T155" i="45"/>
  <c r="L155" i="45"/>
  <c r="I155" i="45" s="1"/>
  <c r="H155" i="45"/>
  <c r="F155" i="45"/>
  <c r="M155" i="45"/>
  <c r="K96" i="45"/>
  <c r="R96" i="45"/>
  <c r="AB96" i="45" s="1"/>
  <c r="AC96" i="45" s="1"/>
  <c r="K108" i="45"/>
  <c r="R108" i="45"/>
  <c r="AB108" i="45" s="1"/>
  <c r="AC108" i="45" s="1"/>
  <c r="M146" i="45"/>
  <c r="S146" i="45"/>
  <c r="F146" i="45"/>
  <c r="T146" i="45"/>
  <c r="L146" i="45"/>
  <c r="I146" i="45" s="1"/>
  <c r="H146" i="45"/>
  <c r="R87" i="45"/>
  <c r="AB87" i="45" s="1"/>
  <c r="AC87" i="45" s="1"/>
  <c r="K87" i="45"/>
  <c r="N87" i="45" s="1"/>
  <c r="O87" i="45" s="1"/>
  <c r="R99" i="45"/>
  <c r="AB99" i="45" s="1"/>
  <c r="AC99" i="45" s="1"/>
  <c r="K99" i="45"/>
  <c r="K111" i="45"/>
  <c r="N111" i="45" s="1"/>
  <c r="R111" i="45"/>
  <c r="AB111" i="45" s="1"/>
  <c r="AC111" i="45" s="1"/>
  <c r="R119" i="45"/>
  <c r="AB119" i="45" s="1"/>
  <c r="AC119" i="45" s="1"/>
  <c r="K119" i="45"/>
  <c r="N119" i="45" s="1"/>
  <c r="O119" i="45" s="1"/>
  <c r="Q119" i="45" s="1"/>
  <c r="K115" i="45"/>
  <c r="N115" i="45" s="1"/>
  <c r="R115" i="45"/>
  <c r="AB115" i="45" s="1"/>
  <c r="AC115" i="45" s="1"/>
  <c r="K74" i="45"/>
  <c r="N74" i="45" s="1"/>
  <c r="O74" i="45" s="1"/>
  <c r="R74" i="45"/>
  <c r="AB74" i="45" s="1"/>
  <c r="AC74" i="45" s="1"/>
  <c r="K82" i="45"/>
  <c r="N82" i="45" s="1"/>
  <c r="R82" i="45"/>
  <c r="AB82" i="45" s="1"/>
  <c r="AC82" i="45" s="1"/>
  <c r="K86" i="45"/>
  <c r="R86" i="45"/>
  <c r="AB86" i="45" s="1"/>
  <c r="AC86" i="45" s="1"/>
  <c r="M161" i="45"/>
  <c r="H161" i="45"/>
  <c r="J161" i="45" s="1"/>
  <c r="F161" i="45"/>
  <c r="S161" i="45"/>
  <c r="T161" i="45"/>
  <c r="L161" i="45"/>
  <c r="I161" i="45" s="1"/>
  <c r="K102" i="45"/>
  <c r="N102" i="45" s="1"/>
  <c r="O102" i="45" s="1"/>
  <c r="Q102" i="45" s="1"/>
  <c r="R102" i="45"/>
  <c r="AB102" i="45" s="1"/>
  <c r="AC102" i="45" s="1"/>
  <c r="M177" i="45"/>
  <c r="H177" i="45"/>
  <c r="J177" i="45" s="1"/>
  <c r="F177" i="45"/>
  <c r="S177" i="45"/>
  <c r="T177" i="45"/>
  <c r="Z177" i="45" s="1"/>
  <c r="AA177" i="45" s="1"/>
  <c r="L177" i="45"/>
  <c r="I177" i="45" s="1"/>
  <c r="R130" i="45"/>
  <c r="AB130" i="45" s="1"/>
  <c r="AC130" i="45" s="1"/>
  <c r="K130" i="45"/>
  <c r="K73" i="45"/>
  <c r="N73" i="45" s="1"/>
  <c r="O73" i="45" s="1"/>
  <c r="R73" i="45"/>
  <c r="AB73" i="45" s="1"/>
  <c r="AC73" i="45" s="1"/>
  <c r="K77" i="45"/>
  <c r="N77" i="45" s="1"/>
  <c r="R77" i="45"/>
  <c r="AB77" i="45" s="1"/>
  <c r="AC77" i="45" s="1"/>
  <c r="R113" i="45"/>
  <c r="AB113" i="45" s="1"/>
  <c r="AC113" i="45" s="1"/>
  <c r="K113" i="45"/>
  <c r="K117" i="45"/>
  <c r="N117" i="45" s="1"/>
  <c r="R117" i="45"/>
  <c r="AB117" i="45" s="1"/>
  <c r="AC117" i="45" s="1"/>
  <c r="N76" i="45"/>
  <c r="O76" i="45" s="1"/>
  <c r="Q76" i="45" s="1"/>
  <c r="Q24" i="45"/>
  <c r="Y45" i="45"/>
  <c r="N101" i="45"/>
  <c r="O101" i="45" s="1"/>
  <c r="Q101" i="45" s="1"/>
  <c r="Q11" i="45"/>
  <c r="Q13" i="45"/>
  <c r="T142" i="45"/>
  <c r="L142" i="45"/>
  <c r="I142" i="45" s="1"/>
  <c r="F142" i="45"/>
  <c r="M142" i="45"/>
  <c r="S142" i="45"/>
  <c r="H142" i="45"/>
  <c r="J142" i="45" s="1"/>
  <c r="K112" i="45"/>
  <c r="R112" i="45"/>
  <c r="AB112" i="45" s="1"/>
  <c r="AC112" i="45" s="1"/>
  <c r="R197" i="45"/>
  <c r="AB197" i="45" s="1"/>
  <c r="AC197" i="45" s="1"/>
  <c r="K197" i="45"/>
  <c r="N197" i="45" s="1"/>
  <c r="R79" i="45"/>
  <c r="AB79" i="45" s="1"/>
  <c r="AC79" i="45" s="1"/>
  <c r="K79" i="45"/>
  <c r="N79" i="45" s="1"/>
  <c r="K91" i="45"/>
  <c r="N91" i="45" s="1"/>
  <c r="O91" i="45" s="1"/>
  <c r="Q91" i="45" s="1"/>
  <c r="R91" i="45"/>
  <c r="AB91" i="45" s="1"/>
  <c r="AC91" i="45" s="1"/>
  <c r="L174" i="45"/>
  <c r="I174" i="45" s="1"/>
  <c r="M174" i="45"/>
  <c r="F174" i="45"/>
  <c r="S174" i="45"/>
  <c r="T174" i="45"/>
  <c r="H174" i="45"/>
  <c r="J174" i="45" s="1"/>
  <c r="K95" i="45"/>
  <c r="N95" i="45" s="1"/>
  <c r="R95" i="45"/>
  <c r="AB95" i="45" s="1"/>
  <c r="AC95" i="45" s="1"/>
  <c r="K90" i="45"/>
  <c r="N90" i="45" s="1"/>
  <c r="R90" i="45"/>
  <c r="AB90" i="45" s="1"/>
  <c r="AC90" i="45" s="1"/>
  <c r="M169" i="45"/>
  <c r="H169" i="45"/>
  <c r="F169" i="45"/>
  <c r="S169" i="45"/>
  <c r="T169" i="45"/>
  <c r="J169" i="45"/>
  <c r="L169" i="45"/>
  <c r="I169" i="45" s="1"/>
  <c r="K110" i="45"/>
  <c r="N110" i="45" s="1"/>
  <c r="O110" i="45" s="1"/>
  <c r="Q110" i="45" s="1"/>
  <c r="R110" i="45"/>
  <c r="AB110" i="45" s="1"/>
  <c r="AC110" i="45" s="1"/>
  <c r="M185" i="45"/>
  <c r="H185" i="45"/>
  <c r="J185" i="45" s="1"/>
  <c r="F185" i="45"/>
  <c r="S185" i="45"/>
  <c r="T185" i="45"/>
  <c r="Z185" i="45" s="1"/>
  <c r="AA185" i="45" s="1"/>
  <c r="L185" i="45"/>
  <c r="I185" i="45" s="1"/>
  <c r="S189" i="45"/>
  <c r="H189" i="45"/>
  <c r="J189" i="45" s="1"/>
  <c r="F189" i="45"/>
  <c r="T189" i="45"/>
  <c r="L189" i="45"/>
  <c r="I189" i="45" s="1"/>
  <c r="M189" i="45"/>
  <c r="R85" i="45"/>
  <c r="AB85" i="45" s="1"/>
  <c r="AC85" i="45" s="1"/>
  <c r="K85" i="45"/>
  <c r="S152" i="45"/>
  <c r="T152" i="45"/>
  <c r="Z152" i="45" s="1"/>
  <c r="AA152" i="45" s="1"/>
  <c r="J152" i="45"/>
  <c r="H152" i="45"/>
  <c r="L152" i="45"/>
  <c r="I152" i="45" s="1"/>
  <c r="M152" i="45"/>
  <c r="F152" i="45"/>
  <c r="K93" i="45"/>
  <c r="R93" i="45"/>
  <c r="AB93" i="45" s="1"/>
  <c r="AC93" i="45" s="1"/>
  <c r="K109" i="45"/>
  <c r="N109" i="45" s="1"/>
  <c r="O109" i="45" s="1"/>
  <c r="R109" i="45"/>
  <c r="AB109" i="45" s="1"/>
  <c r="AC109" i="45" s="1"/>
  <c r="K121" i="45"/>
  <c r="N121" i="45" s="1"/>
  <c r="R121" i="45"/>
  <c r="AB121" i="45" s="1"/>
  <c r="AC121" i="45" s="1"/>
  <c r="K129" i="45"/>
  <c r="R129" i="45"/>
  <c r="AB129" i="45" s="1"/>
  <c r="AC129" i="45" s="1"/>
  <c r="N198" i="45"/>
  <c r="N92" i="45"/>
  <c r="N108" i="45"/>
  <c r="N113" i="45"/>
  <c r="O113" i="45" s="1"/>
  <c r="Q113" i="45" s="1"/>
  <c r="Y41" i="45"/>
  <c r="Y42" i="45"/>
  <c r="Y20" i="45"/>
  <c r="Y38" i="45"/>
  <c r="Q21" i="45"/>
  <c r="Q36" i="45"/>
  <c r="Y19" i="45"/>
  <c r="Y40" i="45"/>
  <c r="Y58" i="45"/>
  <c r="Y12" i="45"/>
  <c r="Y60" i="45"/>
  <c r="Y14" i="45"/>
  <c r="Q125" i="45"/>
  <c r="Q131" i="45"/>
  <c r="O120" i="45"/>
  <c r="O46" i="45"/>
  <c r="Q46" i="45" s="1"/>
  <c r="Q26" i="45"/>
  <c r="O16" i="45"/>
  <c r="Q16" i="45" s="1"/>
  <c r="E199" i="45"/>
  <c r="Q22" i="45" l="1"/>
  <c r="X22" i="45"/>
  <c r="Y22" i="45" s="1"/>
  <c r="X49" i="45"/>
  <c r="Y49" i="45" s="1"/>
  <c r="Q114" i="45"/>
  <c r="X114" i="45" s="1"/>
  <c r="Y114" i="45" s="1"/>
  <c r="Q56" i="45"/>
  <c r="X59" i="45"/>
  <c r="X6" i="45"/>
  <c r="Y6" i="45" s="1"/>
  <c r="AA143" i="45"/>
  <c r="AA199" i="45" s="1"/>
  <c r="Z199" i="45"/>
  <c r="AC76" i="45"/>
  <c r="AC132" i="45" s="1"/>
  <c r="AB132" i="45"/>
  <c r="N88" i="45"/>
  <c r="O88" i="45" s="1"/>
  <c r="X7" i="45"/>
  <c r="Y7" i="45" s="1"/>
  <c r="X44" i="45"/>
  <c r="Y44" i="45" s="1"/>
  <c r="X46" i="45"/>
  <c r="M199" i="45"/>
  <c r="S199" i="45"/>
  <c r="P199" i="45"/>
  <c r="X39" i="45"/>
  <c r="Y39" i="45" s="1"/>
  <c r="T199" i="45"/>
  <c r="X64" i="45"/>
  <c r="X15" i="45"/>
  <c r="Y15" i="45" s="1"/>
  <c r="X35" i="45"/>
  <c r="Y35" i="45" s="1"/>
  <c r="I199" i="45"/>
  <c r="Y64" i="45"/>
  <c r="X76" i="45"/>
  <c r="Y76" i="45" s="1"/>
  <c r="J145" i="45"/>
  <c r="J163" i="45"/>
  <c r="O92" i="45"/>
  <c r="Q92" i="45" s="1"/>
  <c r="Q63" i="45"/>
  <c r="X83" i="45"/>
  <c r="Y83" i="45" s="1"/>
  <c r="X26" i="45"/>
  <c r="Y26" i="45" s="1"/>
  <c r="X17" i="45"/>
  <c r="Y17" i="45" s="1"/>
  <c r="Y59" i="45"/>
  <c r="X31" i="45"/>
  <c r="Y31" i="45" s="1"/>
  <c r="X55" i="45"/>
  <c r="Y55" i="45" s="1"/>
  <c r="X54" i="45"/>
  <c r="Y46" i="45"/>
  <c r="Y11" i="45"/>
  <c r="O197" i="45"/>
  <c r="Q197" i="45" s="1"/>
  <c r="O111" i="45"/>
  <c r="Q111" i="45" s="1"/>
  <c r="J155" i="45"/>
  <c r="J160" i="45"/>
  <c r="J165" i="45"/>
  <c r="J144" i="45"/>
  <c r="J141" i="45"/>
  <c r="J195" i="45"/>
  <c r="J196" i="45"/>
  <c r="L199" i="45"/>
  <c r="X24" i="45"/>
  <c r="Y24" i="45" s="1"/>
  <c r="X57" i="45"/>
  <c r="Y57" i="45" s="1"/>
  <c r="X63" i="45"/>
  <c r="X13" i="45"/>
  <c r="Y13" i="45" s="1"/>
  <c r="X33" i="45"/>
  <c r="Y33" i="45" s="1"/>
  <c r="X37" i="45"/>
  <c r="Y37" i="45" s="1"/>
  <c r="X27" i="45"/>
  <c r="Y27" i="45" s="1"/>
  <c r="N139" i="45"/>
  <c r="K132" i="45"/>
  <c r="N72" i="45"/>
  <c r="O72" i="45" s="1"/>
  <c r="Q72" i="45" s="1"/>
  <c r="Y51" i="45"/>
  <c r="Q118" i="45"/>
  <c r="X118" i="45" s="1"/>
  <c r="Y118" i="45" s="1"/>
  <c r="Y48" i="45"/>
  <c r="X131" i="45"/>
  <c r="Y131" i="45" s="1"/>
  <c r="F199" i="45"/>
  <c r="X56" i="45"/>
  <c r="X16" i="45"/>
  <c r="Y16" i="45" s="1"/>
  <c r="X29" i="45"/>
  <c r="Y29" i="45" s="1"/>
  <c r="X53" i="45"/>
  <c r="Y53" i="45" s="1"/>
  <c r="O5" i="45"/>
  <c r="N65" i="45"/>
  <c r="Y56" i="45"/>
  <c r="Y43" i="45"/>
  <c r="Y8" i="45"/>
  <c r="X102" i="45"/>
  <c r="R132" i="45"/>
  <c r="H199" i="45"/>
  <c r="X21" i="45"/>
  <c r="Y21" i="45" s="1"/>
  <c r="X23" i="45"/>
  <c r="Y23" i="45" s="1"/>
  <c r="X11" i="45"/>
  <c r="X52" i="45"/>
  <c r="Y52" i="45" s="1"/>
  <c r="X61" i="45"/>
  <c r="Y61" i="45" s="1"/>
  <c r="X36" i="45"/>
  <c r="Y36" i="45" s="1"/>
  <c r="Q105" i="45"/>
  <c r="X105" i="45" s="1"/>
  <c r="Q122" i="45"/>
  <c r="X110" i="45"/>
  <c r="Y110" i="45" s="1"/>
  <c r="Y102" i="45"/>
  <c r="O80" i="45"/>
  <c r="X91" i="45"/>
  <c r="Y91" i="45" s="1"/>
  <c r="O126" i="45"/>
  <c r="Q126" i="45" s="1"/>
  <c r="X122" i="45"/>
  <c r="X84" i="45"/>
  <c r="Y84" i="45" s="1"/>
  <c r="X106" i="45"/>
  <c r="Y106" i="45" s="1"/>
  <c r="J132" i="45"/>
  <c r="X113" i="45"/>
  <c r="Y113" i="45" s="1"/>
  <c r="O108" i="45"/>
  <c r="Q108" i="45" s="1"/>
  <c r="O128" i="45"/>
  <c r="Q128" i="45" s="1"/>
  <c r="X125" i="45"/>
  <c r="Y125" i="45" s="1"/>
  <c r="X119" i="45"/>
  <c r="Y119" i="45" s="1"/>
  <c r="Q87" i="45"/>
  <c r="X101" i="45"/>
  <c r="Y101" i="45" s="1"/>
  <c r="Y54" i="45"/>
  <c r="O90" i="45"/>
  <c r="O104" i="45"/>
  <c r="O82" i="45"/>
  <c r="Q82" i="45" s="1"/>
  <c r="R146" i="45"/>
  <c r="AB146" i="45" s="1"/>
  <c r="AC146" i="45" s="1"/>
  <c r="K146" i="45"/>
  <c r="R173" i="45"/>
  <c r="AB173" i="45" s="1"/>
  <c r="AC173" i="45" s="1"/>
  <c r="K173" i="45"/>
  <c r="N173" i="45" s="1"/>
  <c r="R175" i="45"/>
  <c r="AB175" i="45" s="1"/>
  <c r="AC175" i="45" s="1"/>
  <c r="K175" i="45"/>
  <c r="N175" i="45" s="1"/>
  <c r="R188" i="45"/>
  <c r="AB188" i="45" s="1"/>
  <c r="AC188" i="45" s="1"/>
  <c r="K188" i="45"/>
  <c r="N188" i="45" s="1"/>
  <c r="K160" i="45"/>
  <c r="R160" i="45"/>
  <c r="AB160" i="45" s="1"/>
  <c r="AC160" i="45" s="1"/>
  <c r="R167" i="45"/>
  <c r="AB167" i="45" s="1"/>
  <c r="AC167" i="45" s="1"/>
  <c r="K167" i="45"/>
  <c r="R163" i="45"/>
  <c r="AB163" i="45" s="1"/>
  <c r="AC163" i="45" s="1"/>
  <c r="K163" i="45"/>
  <c r="R172" i="45"/>
  <c r="AB172" i="45" s="1"/>
  <c r="AC172" i="45" s="1"/>
  <c r="K172" i="45"/>
  <c r="K182" i="45"/>
  <c r="R182" i="45"/>
  <c r="AB182" i="45" s="1"/>
  <c r="AC182" i="45" s="1"/>
  <c r="N93" i="45"/>
  <c r="K142" i="45"/>
  <c r="N142" i="45" s="1"/>
  <c r="R142" i="45"/>
  <c r="AB142" i="45" s="1"/>
  <c r="AC142" i="45" s="1"/>
  <c r="R177" i="45"/>
  <c r="AB177" i="45" s="1"/>
  <c r="AC177" i="45" s="1"/>
  <c r="K177" i="45"/>
  <c r="N177" i="45" s="1"/>
  <c r="N99" i="45"/>
  <c r="R192" i="45"/>
  <c r="AB192" i="45" s="1"/>
  <c r="AC192" i="45" s="1"/>
  <c r="K192" i="45"/>
  <c r="R194" i="45"/>
  <c r="AB194" i="45" s="1"/>
  <c r="AC194" i="45" s="1"/>
  <c r="K194" i="45"/>
  <c r="K140" i="45"/>
  <c r="N140" i="45" s="1"/>
  <c r="O140" i="45" s="1"/>
  <c r="R140" i="45"/>
  <c r="AB140" i="45" s="1"/>
  <c r="AC140" i="45" s="1"/>
  <c r="K176" i="45"/>
  <c r="N176" i="45" s="1"/>
  <c r="O176" i="45" s="1"/>
  <c r="R176" i="45"/>
  <c r="AB176" i="45" s="1"/>
  <c r="AC176" i="45" s="1"/>
  <c r="R187" i="45"/>
  <c r="AB187" i="45" s="1"/>
  <c r="AC187" i="45" s="1"/>
  <c r="K187" i="45"/>
  <c r="R183" i="45"/>
  <c r="AB183" i="45" s="1"/>
  <c r="AC183" i="45" s="1"/>
  <c r="K183" i="45"/>
  <c r="R184" i="45"/>
  <c r="AB184" i="45" s="1"/>
  <c r="AC184" i="45" s="1"/>
  <c r="K184" i="45"/>
  <c r="R145" i="45"/>
  <c r="AB145" i="45" s="1"/>
  <c r="AC145" i="45" s="1"/>
  <c r="K145" i="45"/>
  <c r="R141" i="45"/>
  <c r="AB141" i="45" s="1"/>
  <c r="AC141" i="45" s="1"/>
  <c r="K141" i="45"/>
  <c r="R181" i="45"/>
  <c r="AB181" i="45" s="1"/>
  <c r="AC181" i="45" s="1"/>
  <c r="K181" i="45"/>
  <c r="N181" i="45" s="1"/>
  <c r="O181" i="45" s="1"/>
  <c r="R191" i="45"/>
  <c r="AB191" i="45" s="1"/>
  <c r="AC191" i="45" s="1"/>
  <c r="K191" i="45"/>
  <c r="N191" i="45" s="1"/>
  <c r="R147" i="45"/>
  <c r="AB147" i="45" s="1"/>
  <c r="AC147" i="45" s="1"/>
  <c r="K147" i="45"/>
  <c r="R159" i="45"/>
  <c r="AB159" i="45" s="1"/>
  <c r="AC159" i="45" s="1"/>
  <c r="K159" i="45"/>
  <c r="N159" i="45" s="1"/>
  <c r="O121" i="45"/>
  <c r="Q121" i="45" s="1"/>
  <c r="O95" i="45"/>
  <c r="Q95" i="45" s="1"/>
  <c r="J187" i="45"/>
  <c r="N187" i="45" s="1"/>
  <c r="O198" i="45"/>
  <c r="O127" i="45"/>
  <c r="Q127" i="45" s="1"/>
  <c r="O115" i="45"/>
  <c r="Q115" i="45" s="1"/>
  <c r="Q124" i="45"/>
  <c r="N86" i="45"/>
  <c r="Q198" i="45"/>
  <c r="Q73" i="45"/>
  <c r="R171" i="45"/>
  <c r="AB171" i="45" s="1"/>
  <c r="AC171" i="45" s="1"/>
  <c r="K171" i="45"/>
  <c r="K152" i="45"/>
  <c r="N152" i="45" s="1"/>
  <c r="R152" i="45"/>
  <c r="AB152" i="45" s="1"/>
  <c r="AC152" i="45" s="1"/>
  <c r="R189" i="45"/>
  <c r="AB189" i="45" s="1"/>
  <c r="AC189" i="45" s="1"/>
  <c r="K189" i="45"/>
  <c r="N189" i="45" s="1"/>
  <c r="R174" i="45"/>
  <c r="AB174" i="45" s="1"/>
  <c r="AC174" i="45" s="1"/>
  <c r="K174" i="45"/>
  <c r="N174" i="45" s="1"/>
  <c r="O174" i="45" s="1"/>
  <c r="R155" i="45"/>
  <c r="AB155" i="45" s="1"/>
  <c r="AC155" i="45" s="1"/>
  <c r="K155" i="45"/>
  <c r="R151" i="45"/>
  <c r="AB151" i="45" s="1"/>
  <c r="AC151" i="45" s="1"/>
  <c r="K151" i="45"/>
  <c r="N151" i="45" s="1"/>
  <c r="K162" i="45"/>
  <c r="N162" i="45" s="1"/>
  <c r="O162" i="45" s="1"/>
  <c r="R162" i="45"/>
  <c r="AB162" i="45" s="1"/>
  <c r="AC162" i="45" s="1"/>
  <c r="R179" i="45"/>
  <c r="AB179" i="45" s="1"/>
  <c r="AC179" i="45" s="1"/>
  <c r="K179" i="45"/>
  <c r="N179" i="45" s="1"/>
  <c r="R180" i="45"/>
  <c r="AB180" i="45" s="1"/>
  <c r="AC180" i="45" s="1"/>
  <c r="K180" i="45"/>
  <c r="K157" i="45"/>
  <c r="N157" i="45" s="1"/>
  <c r="R157" i="45"/>
  <c r="AB157" i="45" s="1"/>
  <c r="AC157" i="45" s="1"/>
  <c r="R148" i="45"/>
  <c r="AB148" i="45" s="1"/>
  <c r="AC148" i="45" s="1"/>
  <c r="K148" i="45"/>
  <c r="R168" i="45"/>
  <c r="AB168" i="45" s="1"/>
  <c r="AC168" i="45" s="1"/>
  <c r="K168" i="45"/>
  <c r="N168" i="45" s="1"/>
  <c r="R156" i="45"/>
  <c r="AB156" i="45" s="1"/>
  <c r="AC156" i="45" s="1"/>
  <c r="K156" i="45"/>
  <c r="N156" i="45" s="1"/>
  <c r="O156" i="45" s="1"/>
  <c r="N89" i="45"/>
  <c r="R149" i="45"/>
  <c r="AB149" i="45" s="1"/>
  <c r="AC149" i="45" s="1"/>
  <c r="K149" i="45"/>
  <c r="N149" i="45" s="1"/>
  <c r="R143" i="45"/>
  <c r="AB143" i="45" s="1"/>
  <c r="K143" i="45"/>
  <c r="N143" i="45" s="1"/>
  <c r="K178" i="45"/>
  <c r="R178" i="45"/>
  <c r="AB178" i="45" s="1"/>
  <c r="AC178" i="45" s="1"/>
  <c r="R164" i="45"/>
  <c r="AB164" i="45" s="1"/>
  <c r="AC164" i="45" s="1"/>
  <c r="K164" i="45"/>
  <c r="K153" i="45"/>
  <c r="R153" i="45"/>
  <c r="AB153" i="45" s="1"/>
  <c r="AC153" i="45" s="1"/>
  <c r="K166" i="45"/>
  <c r="N166" i="45" s="1"/>
  <c r="R166" i="45"/>
  <c r="AB166" i="45" s="1"/>
  <c r="AC166" i="45" s="1"/>
  <c r="K154" i="45"/>
  <c r="R154" i="45"/>
  <c r="AB154" i="45" s="1"/>
  <c r="AC154" i="45" s="1"/>
  <c r="Q80" i="45"/>
  <c r="X80" i="45" s="1"/>
  <c r="O77" i="45"/>
  <c r="N78" i="45"/>
  <c r="O78" i="45" s="1"/>
  <c r="O107" i="45"/>
  <c r="Q107" i="45" s="1"/>
  <c r="N85" i="45"/>
  <c r="O79" i="45"/>
  <c r="Q79" i="45" s="1"/>
  <c r="Q116" i="45"/>
  <c r="N130" i="45"/>
  <c r="O75" i="45"/>
  <c r="N98" i="45"/>
  <c r="N96" i="45"/>
  <c r="K185" i="45"/>
  <c r="N185" i="45" s="1"/>
  <c r="R185" i="45"/>
  <c r="AB185" i="45" s="1"/>
  <c r="AC185" i="45" s="1"/>
  <c r="R161" i="45"/>
  <c r="AB161" i="45" s="1"/>
  <c r="AC161" i="45" s="1"/>
  <c r="K161" i="45"/>
  <c r="N161" i="45" s="1"/>
  <c r="K190" i="45"/>
  <c r="N190" i="45" s="1"/>
  <c r="O190" i="45" s="1"/>
  <c r="Q190" i="45" s="1"/>
  <c r="R190" i="45"/>
  <c r="AB190" i="45" s="1"/>
  <c r="AC190" i="45" s="1"/>
  <c r="R158" i="45"/>
  <c r="AB158" i="45" s="1"/>
  <c r="AC158" i="45" s="1"/>
  <c r="K158" i="45"/>
  <c r="N158" i="45" s="1"/>
  <c r="N129" i="45"/>
  <c r="R169" i="45"/>
  <c r="AB169" i="45" s="1"/>
  <c r="AC169" i="45" s="1"/>
  <c r="K169" i="45"/>
  <c r="O173" i="45"/>
  <c r="Q173" i="45" s="1"/>
  <c r="K150" i="45"/>
  <c r="R150" i="45"/>
  <c r="AB150" i="45" s="1"/>
  <c r="AC150" i="45" s="1"/>
  <c r="R170" i="45"/>
  <c r="AB170" i="45" s="1"/>
  <c r="AC170" i="45" s="1"/>
  <c r="K170" i="45"/>
  <c r="N170" i="45" s="1"/>
  <c r="R165" i="45"/>
  <c r="AB165" i="45" s="1"/>
  <c r="AC165" i="45" s="1"/>
  <c r="K165" i="45"/>
  <c r="R144" i="45"/>
  <c r="AB144" i="45" s="1"/>
  <c r="AC144" i="45" s="1"/>
  <c r="K144" i="45"/>
  <c r="R195" i="45"/>
  <c r="AB195" i="45" s="1"/>
  <c r="AC195" i="45" s="1"/>
  <c r="K195" i="45"/>
  <c r="R196" i="45"/>
  <c r="AB196" i="45" s="1"/>
  <c r="AC196" i="45" s="1"/>
  <c r="K196" i="45"/>
  <c r="N196" i="45" s="1"/>
  <c r="O196" i="45" s="1"/>
  <c r="R186" i="45"/>
  <c r="AB186" i="45" s="1"/>
  <c r="AC186" i="45" s="1"/>
  <c r="K186" i="45"/>
  <c r="K193" i="45"/>
  <c r="R193" i="45"/>
  <c r="AB193" i="45" s="1"/>
  <c r="AC193" i="45" s="1"/>
  <c r="Q74" i="45"/>
  <c r="N192" i="45"/>
  <c r="O192" i="45" s="1"/>
  <c r="O175" i="45"/>
  <c r="Q175" i="45" s="1"/>
  <c r="Q100" i="45"/>
  <c r="X100" i="45" s="1"/>
  <c r="J178" i="45"/>
  <c r="N193" i="45"/>
  <c r="Q109" i="45"/>
  <c r="Q94" i="45"/>
  <c r="N112" i="45"/>
  <c r="J146" i="45"/>
  <c r="N146" i="45" s="1"/>
  <c r="O146" i="45" s="1"/>
  <c r="O117" i="45"/>
  <c r="Q97" i="45"/>
  <c r="N172" i="45"/>
  <c r="O81" i="45"/>
  <c r="Q81" i="45" s="1"/>
  <c r="O103" i="45"/>
  <c r="Q103" i="45" s="1"/>
  <c r="O123" i="45"/>
  <c r="Q78" i="45"/>
  <c r="Q120" i="45"/>
  <c r="AC143" i="45" l="1"/>
  <c r="AC199" i="45" s="1"/>
  <c r="AB199" i="45"/>
  <c r="Q88" i="45"/>
  <c r="X88" i="45" s="1"/>
  <c r="Y88" i="45" s="1"/>
  <c r="R199" i="45"/>
  <c r="N160" i="45"/>
  <c r="O160" i="45" s="1"/>
  <c r="N178" i="45"/>
  <c r="X198" i="45"/>
  <c r="X107" i="45"/>
  <c r="Y107" i="45" s="1"/>
  <c r="X197" i="45"/>
  <c r="Y197" i="45" s="1"/>
  <c r="N132" i="45"/>
  <c r="N145" i="45"/>
  <c r="X95" i="45"/>
  <c r="Y95" i="45" s="1"/>
  <c r="X92" i="45"/>
  <c r="Y92" i="45" s="1"/>
  <c r="N163" i="45"/>
  <c r="N165" i="45"/>
  <c r="O165" i="45" s="1"/>
  <c r="X128" i="45"/>
  <c r="Y128" i="45" s="1"/>
  <c r="K199" i="45"/>
  <c r="X190" i="45"/>
  <c r="Y190" i="45" s="1"/>
  <c r="Y63" i="45"/>
  <c r="O142" i="45"/>
  <c r="Q5" i="45"/>
  <c r="O65" i="45"/>
  <c r="N171" i="45"/>
  <c r="O171" i="45" s="1"/>
  <c r="Q171" i="45" s="1"/>
  <c r="O185" i="45"/>
  <c r="N155" i="45"/>
  <c r="O155" i="45" s="1"/>
  <c r="N147" i="45"/>
  <c r="O147" i="45" s="1"/>
  <c r="Q176" i="45"/>
  <c r="X72" i="45"/>
  <c r="Y72" i="45" s="1"/>
  <c r="X78" i="45"/>
  <c r="X82" i="45"/>
  <c r="Y82" i="45" s="1"/>
  <c r="O139" i="45"/>
  <c r="N167" i="45"/>
  <c r="X167" i="45" s="1"/>
  <c r="X127" i="45"/>
  <c r="Y127" i="45" s="1"/>
  <c r="X173" i="45"/>
  <c r="Y173" i="45" s="1"/>
  <c r="X175" i="45"/>
  <c r="Y175" i="45" s="1"/>
  <c r="J199" i="45"/>
  <c r="N180" i="45"/>
  <c r="O180" i="45" s="1"/>
  <c r="Q140" i="45"/>
  <c r="X140" i="45" s="1"/>
  <c r="Y140" i="45" s="1"/>
  <c r="X126" i="45"/>
  <c r="Y126" i="45" s="1"/>
  <c r="O98" i="45"/>
  <c r="Y80" i="45"/>
  <c r="Q90" i="45"/>
  <c r="O86" i="45"/>
  <c r="Q86" i="45" s="1"/>
  <c r="Q104" i="45"/>
  <c r="X120" i="45"/>
  <c r="Y120" i="45" s="1"/>
  <c r="O130" i="45"/>
  <c r="X81" i="45"/>
  <c r="Y81" i="45" s="1"/>
  <c r="X129" i="45"/>
  <c r="Y129" i="45" s="1"/>
  <c r="Y122" i="45"/>
  <c r="Y78" i="45"/>
  <c r="X109" i="45"/>
  <c r="Y109" i="45" s="1"/>
  <c r="X87" i="45"/>
  <c r="Y87" i="45" s="1"/>
  <c r="Y100" i="45"/>
  <c r="O99" i="45"/>
  <c r="Q99" i="45" s="1"/>
  <c r="X94" i="45"/>
  <c r="Y94" i="45" s="1"/>
  <c r="X103" i="45"/>
  <c r="Y103" i="45" s="1"/>
  <c r="X74" i="45"/>
  <c r="Y74" i="45" s="1"/>
  <c r="O96" i="45"/>
  <c r="Q96" i="45" s="1"/>
  <c r="X97" i="45"/>
  <c r="Y97" i="45" s="1"/>
  <c r="Q77" i="45"/>
  <c r="X73" i="45"/>
  <c r="Y73" i="45" s="1"/>
  <c r="O93" i="45"/>
  <c r="Q93" i="45" s="1"/>
  <c r="X115" i="45"/>
  <c r="Y115" i="45" s="1"/>
  <c r="O89" i="45"/>
  <c r="Q89" i="45" s="1"/>
  <c r="O85" i="45"/>
  <c r="Q85" i="45" s="1"/>
  <c r="Y105" i="45"/>
  <c r="O129" i="45"/>
  <c r="Q129" i="45" s="1"/>
  <c r="X116" i="45"/>
  <c r="Y116" i="45" s="1"/>
  <c r="X111" i="45"/>
  <c r="Y111" i="45" s="1"/>
  <c r="X121" i="45"/>
  <c r="Y121" i="45" s="1"/>
  <c r="X124" i="45"/>
  <c r="Y124" i="45" s="1"/>
  <c r="X79" i="45"/>
  <c r="Y79" i="45" s="1"/>
  <c r="X108" i="45"/>
  <c r="Y108" i="45" s="1"/>
  <c r="O188" i="45"/>
  <c r="Q188" i="45" s="1"/>
  <c r="Q123" i="45"/>
  <c r="X123" i="45" s="1"/>
  <c r="Q185" i="45"/>
  <c r="O193" i="45"/>
  <c r="Q193" i="45" s="1"/>
  <c r="Q174" i="45"/>
  <c r="O112" i="45"/>
  <c r="Q112" i="45" s="1"/>
  <c r="Q156" i="45"/>
  <c r="Q117" i="45"/>
  <c r="O152" i="45"/>
  <c r="Q152" i="45" s="1"/>
  <c r="O159" i="45"/>
  <c r="Q159" i="45" s="1"/>
  <c r="Q160" i="45"/>
  <c r="O151" i="45"/>
  <c r="Q151" i="45" s="1"/>
  <c r="Q181" i="45"/>
  <c r="X181" i="45" s="1"/>
  <c r="N195" i="45"/>
  <c r="O195" i="45" s="1"/>
  <c r="O157" i="45"/>
  <c r="Q157" i="45" s="1"/>
  <c r="N164" i="45"/>
  <c r="N182" i="45"/>
  <c r="N148" i="45"/>
  <c r="N153" i="45"/>
  <c r="N150" i="45"/>
  <c r="O150" i="45" s="1"/>
  <c r="Q150" i="45" s="1"/>
  <c r="N141" i="45"/>
  <c r="O141" i="45" s="1"/>
  <c r="O172" i="45"/>
  <c r="Q172" i="45" s="1"/>
  <c r="N144" i="45"/>
  <c r="O144" i="45" s="1"/>
  <c r="Q144" i="45" s="1"/>
  <c r="O158" i="45"/>
  <c r="Q158" i="45" s="1"/>
  <c r="Y198" i="45"/>
  <c r="Q192" i="45"/>
  <c r="X192" i="45" s="1"/>
  <c r="O179" i="45"/>
  <c r="O191" i="45"/>
  <c r="O187" i="45"/>
  <c r="O167" i="45"/>
  <c r="Q167" i="45" s="1"/>
  <c r="O166" i="45"/>
  <c r="Q166" i="45" s="1"/>
  <c r="N186" i="45"/>
  <c r="O170" i="45"/>
  <c r="Q196" i="45"/>
  <c r="Q162" i="45"/>
  <c r="X162" i="45" s="1"/>
  <c r="Y162" i="45" s="1"/>
  <c r="N184" i="45"/>
  <c r="O178" i="45"/>
  <c r="Q178" i="45" s="1"/>
  <c r="X178" i="45" s="1"/>
  <c r="O143" i="45"/>
  <c r="Q143" i="45" s="1"/>
  <c r="N183" i="45"/>
  <c r="O183" i="45" s="1"/>
  <c r="N154" i="45"/>
  <c r="N194" i="45"/>
  <c r="O194" i="45" s="1"/>
  <c r="Q194" i="45" s="1"/>
  <c r="Q75" i="45"/>
  <c r="X75" i="45" s="1"/>
  <c r="Y75" i="45" s="1"/>
  <c r="N169" i="45"/>
  <c r="O164" i="45"/>
  <c r="O149" i="45"/>
  <c r="Q149" i="45" s="1"/>
  <c r="O168" i="45"/>
  <c r="O189" i="45"/>
  <c r="Q189" i="45" s="1"/>
  <c r="Q146" i="45"/>
  <c r="O161" i="45"/>
  <c r="Q161" i="45" s="1"/>
  <c r="O145" i="45"/>
  <c r="Q145" i="45" s="1"/>
  <c r="O177" i="45"/>
  <c r="Q177" i="45" s="1"/>
  <c r="O163" i="45"/>
  <c r="Q163" i="45" s="1"/>
  <c r="Q98" i="45"/>
  <c r="X163" i="45" l="1"/>
  <c r="Q180" i="45"/>
  <c r="X185" i="45"/>
  <c r="X99" i="45"/>
  <c r="Y99" i="45" s="1"/>
  <c r="X144" i="45"/>
  <c r="X145" i="45"/>
  <c r="X193" i="45"/>
  <c r="X180" i="45"/>
  <c r="X160" i="45"/>
  <c r="Y160" i="45" s="1"/>
  <c r="Q183" i="45"/>
  <c r="X183" i="45" s="1"/>
  <c r="Y183" i="45" s="1"/>
  <c r="Q155" i="45"/>
  <c r="X155" i="45"/>
  <c r="Q165" i="45"/>
  <c r="X165" i="45" s="1"/>
  <c r="Y165" i="45" s="1"/>
  <c r="Q147" i="45"/>
  <c r="Q65" i="45"/>
  <c r="X5" i="45"/>
  <c r="Y5" i="45" s="1"/>
  <c r="X176" i="45"/>
  <c r="Y176" i="45" s="1"/>
  <c r="Y159" i="45"/>
  <c r="X156" i="45"/>
  <c r="Y156" i="45" s="1"/>
  <c r="X166" i="45"/>
  <c r="Y166" i="45" s="1"/>
  <c r="X171" i="45"/>
  <c r="Y171" i="45" s="1"/>
  <c r="X177" i="45"/>
  <c r="Y177" i="45" s="1"/>
  <c r="Q170" i="45"/>
  <c r="Y144" i="45"/>
  <c r="Q195" i="45"/>
  <c r="Y193" i="45"/>
  <c r="Y185" i="45"/>
  <c r="Q191" i="45"/>
  <c r="X191" i="45" s="1"/>
  <c r="Y191" i="45" s="1"/>
  <c r="X86" i="45"/>
  <c r="Y86" i="45" s="1"/>
  <c r="X98" i="45"/>
  <c r="Y98" i="45" s="1"/>
  <c r="X146" i="45"/>
  <c r="Y146" i="45" s="1"/>
  <c r="X159" i="45"/>
  <c r="X189" i="45"/>
  <c r="X158" i="45"/>
  <c r="Y158" i="45" s="1"/>
  <c r="Q139" i="45"/>
  <c r="X194" i="45"/>
  <c r="X150" i="45"/>
  <c r="Y150" i="45" s="1"/>
  <c r="O184" i="45"/>
  <c r="O186" i="45"/>
  <c r="Q186" i="45" s="1"/>
  <c r="Q179" i="45"/>
  <c r="O148" i="45"/>
  <c r="Q164" i="45"/>
  <c r="Y192" i="45"/>
  <c r="X157" i="45"/>
  <c r="Y157" i="45" s="1"/>
  <c r="Y145" i="45"/>
  <c r="X196" i="45"/>
  <c r="Y196" i="45" s="1"/>
  <c r="X151" i="45"/>
  <c r="Y151" i="45" s="1"/>
  <c r="X161" i="45"/>
  <c r="Y161" i="45" s="1"/>
  <c r="X174" i="45"/>
  <c r="Y174" i="45" s="1"/>
  <c r="N199" i="45"/>
  <c r="Y180" i="45"/>
  <c r="X172" i="45"/>
  <c r="Y163" i="45"/>
  <c r="Y167" i="45"/>
  <c r="Q141" i="45"/>
  <c r="X141" i="45" s="1"/>
  <c r="O153" i="45"/>
  <c r="Q153" i="45" s="1"/>
  <c r="Q168" i="45"/>
  <c r="X168" i="45" s="1"/>
  <c r="X85" i="45"/>
  <c r="Y85" i="45" s="1"/>
  <c r="Q142" i="45"/>
  <c r="X142" i="45" s="1"/>
  <c r="Y142" i="45" s="1"/>
  <c r="X149" i="45"/>
  <c r="Y149" i="45" s="1"/>
  <c r="X143" i="45"/>
  <c r="Y143" i="45" s="1"/>
  <c r="X188" i="45"/>
  <c r="Y188" i="45" s="1"/>
  <c r="X152" i="45"/>
  <c r="Y152" i="45" s="1"/>
  <c r="Y181" i="45"/>
  <c r="X112" i="45"/>
  <c r="Y112" i="45" s="1"/>
  <c r="X77" i="45"/>
  <c r="Y77" i="45" s="1"/>
  <c r="Q130" i="45"/>
  <c r="O132" i="45"/>
  <c r="X117" i="45"/>
  <c r="Y117" i="45" s="1"/>
  <c r="X90" i="45"/>
  <c r="Y90" i="45" s="1"/>
  <c r="X93" i="45"/>
  <c r="X96" i="45"/>
  <c r="Y96" i="45" s="1"/>
  <c r="Y104" i="45"/>
  <c r="Y123" i="45"/>
  <c r="X104" i="45"/>
  <c r="X89" i="45"/>
  <c r="Y89" i="45" s="1"/>
  <c r="Q154" i="45"/>
  <c r="O154" i="45"/>
  <c r="Q148" i="45"/>
  <c r="Q187" i="45"/>
  <c r="O169" i="45"/>
  <c r="Y172" i="45"/>
  <c r="Y194" i="45"/>
  <c r="O182" i="45"/>
  <c r="Y178" i="45"/>
  <c r="Y189" i="45"/>
  <c r="X186" i="45" l="1"/>
  <c r="O199" i="45"/>
  <c r="X195" i="45"/>
  <c r="Y195" i="45" s="1"/>
  <c r="Y186" i="45"/>
  <c r="Q182" i="45"/>
  <c r="X182" i="45" s="1"/>
  <c r="Y182" i="45" s="1"/>
  <c r="Y141" i="45"/>
  <c r="X148" i="45"/>
  <c r="Y148" i="45" s="1"/>
  <c r="X170" i="45"/>
  <c r="Y170" i="45" s="1"/>
  <c r="X139" i="45"/>
  <c r="Y65" i="45"/>
  <c r="X65" i="45"/>
  <c r="X187" i="45"/>
  <c r="Y187" i="45" s="1"/>
  <c r="Q184" i="45"/>
  <c r="Q199" i="45" s="1"/>
  <c r="X154" i="45"/>
  <c r="Y154" i="45" s="1"/>
  <c r="Y168" i="45"/>
  <c r="X164" i="45"/>
  <c r="Y164" i="45" s="1"/>
  <c r="X179" i="45"/>
  <c r="Y179" i="45" s="1"/>
  <c r="X153" i="45"/>
  <c r="Y153" i="45" s="1"/>
  <c r="X147" i="45"/>
  <c r="Y147" i="45" s="1"/>
  <c r="Y155" i="45"/>
  <c r="X130" i="45"/>
  <c r="Y130" i="45" s="1"/>
  <c r="Q132" i="45"/>
  <c r="Y93" i="45"/>
  <c r="Q169" i="45"/>
  <c r="X169" i="45" s="1"/>
  <c r="Y169" i="45" s="1"/>
  <c r="Y132" i="45" l="1"/>
  <c r="Y139" i="45"/>
  <c r="X132" i="45"/>
  <c r="X184" i="45"/>
  <c r="X199" i="45" s="1"/>
  <c r="Y184" i="45" l="1"/>
  <c r="Y199"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marcos.cerqueira</author>
  </authors>
  <commentList>
    <comment ref="G3" authorId="0" shapeId="0" xr:uid="{00000000-0006-0000-0000-000001000000}">
      <text>
        <r>
          <rPr>
            <sz val="9"/>
            <color indexed="81"/>
            <rFont val="Tahoma"/>
            <family val="2"/>
          </rPr>
          <t xml:space="preserve">
</t>
        </r>
        <r>
          <rPr>
            <b/>
            <sz val="9"/>
            <color indexed="81"/>
            <rFont val="Tahoma"/>
            <family val="2"/>
          </rPr>
          <t>DECRETO-LEI No 9.666, DE 28 DE AGOSTO DE 1946.</t>
        </r>
        <r>
          <rPr>
            <sz val="9"/>
            <color indexed="81"/>
            <rFont val="Tahoma"/>
            <family val="2"/>
          </rPr>
          <t xml:space="preserve">
Art. 1º O </t>
        </r>
        <r>
          <rPr>
            <b/>
            <sz val="9"/>
            <color indexed="81"/>
            <rFont val="Tahoma"/>
            <family val="2"/>
          </rPr>
          <t xml:space="preserve">art. 73 </t>
        </r>
        <r>
          <rPr>
            <sz val="9"/>
            <color indexed="81"/>
            <rFont val="Tahoma"/>
            <family val="2"/>
          </rPr>
          <t xml:space="preserve">da Consolidação das Leis do Trabalho passa a vigorar com a seguinte redação: "Art. 73. Salvo nos casos de revezamento semanal ou quinzenal, o trabalho noturno terá remuneração superior a do diurno e, para esse efeito, sua remuneração terá um acréscimo de </t>
        </r>
        <r>
          <rPr>
            <b/>
            <sz val="9"/>
            <color indexed="81"/>
            <rFont val="Tahoma"/>
            <family val="2"/>
          </rPr>
          <t>20 % (vinte por cento)</t>
        </r>
        <r>
          <rPr>
            <sz val="9"/>
            <color indexed="81"/>
            <rFont val="Tahoma"/>
            <family val="2"/>
          </rPr>
          <t>, pelo menos, sobre a hora diurna."
§ 1º</t>
        </r>
        <r>
          <rPr>
            <b/>
            <sz val="9"/>
            <color indexed="81"/>
            <rFont val="Tahoma"/>
            <family val="2"/>
          </rPr>
          <t xml:space="preserve"> A hora do trabalho noturno será computada como de 52 minutos e 30 segundos.</t>
        </r>
        <r>
          <rPr>
            <sz val="9"/>
            <color indexed="81"/>
            <rFont val="Tahoma"/>
            <family val="2"/>
          </rPr>
          <t xml:space="preserve">
§ 2º Considera-se noturno, para os efeitos deste artigo, o trabalho executado entre as 22 horas de um dia e as 5 horas do dia seguinte.
§ 3º O acréscimo, a que se refere o presente artigo, em se tratando de empresas que não mantêm, pela natureza de suas atividades, trabalho noturno habitual, será feito, tendo em vista os quantitativos pagos por trabalhos diurnos de natureza semelhante. Em relação às empresas cujo trabalho noturno decorra da natureza de suas atividades, o aumento será calculado sobre o salário mínimo geral vigente na região, não sendo devido quando exceder desse limite, já acrescido da percentagem.
</t>
        </r>
        <r>
          <rPr>
            <b/>
            <sz val="9"/>
            <color indexed="10"/>
            <rFont val="Tahoma"/>
            <family val="2"/>
          </rPr>
          <t>CÁLCULO - EXEMPLO:</t>
        </r>
        <r>
          <rPr>
            <sz val="9"/>
            <color indexed="81"/>
            <rFont val="Tahoma"/>
            <family val="2"/>
          </rPr>
          <t xml:space="preserve">
Se a hora de trabalho é de R$12,00 e o funcionário está fazendo hora extra das 22h até a meia noite (2h noturnas);
50% de R$12,00 = R$6,00, então a hora extra será de R$12,00 + R$6,00 = R$18,00;
Agora damos o acréscimo de 20% sobre os R$18,00, isto é, 0,2 x R$18,00 = R$3,60; 
Então, a hora extra noturna é de R$18,00 + R$3,60 = R$21,60; 
Como o funcionário trabalhou 2h receberá 2 x R$21,60 = R$43,20.
FONTE: </t>
        </r>
        <r>
          <rPr>
            <b/>
            <sz val="9"/>
            <color indexed="39"/>
            <rFont val="Tahoma"/>
            <family val="2"/>
          </rPr>
          <t>https://calculomania.com/calculo-de-adicional-noturno/;</t>
        </r>
      </text>
    </comment>
    <comment ref="H3" authorId="0" shapeId="0" xr:uid="{00000000-0006-0000-0000-000002000000}">
      <text>
        <r>
          <rPr>
            <b/>
            <sz val="10"/>
            <color indexed="81"/>
            <rFont val="Tahoma"/>
            <family val="2"/>
          </rPr>
          <t>Anuênio é um valor adicional pago diretamente no contracheque do funcionário</t>
        </r>
        <r>
          <rPr>
            <sz val="9"/>
            <color indexed="81"/>
            <rFont val="Tahoma"/>
            <family val="2"/>
          </rPr>
          <t xml:space="preserve"> a cada ano de serviço, ou seja, no “aniversário” do tempo de serviço ou em data específica acordada em assembléia. 
Quando se trata de adicionais, podem ser vistos com mais freqüência o anuênio, o biênio, o triênio e o qüinqüênio. Dessa forma, o nome dado a “anuênio” se refere ao fato de que o pagamento é realizado a cada período de um ano. 
O anuênio representa um valor percentual sobre o salário-base do trabalhador e é pago a partir do cálculo dessa porcentagem, que pode mudar a cada ano, já que o anuênio varia conforme o salário vigente do empregado.
</t>
        </r>
        <r>
          <rPr>
            <sz val="10"/>
            <color indexed="81"/>
            <rFont val="Tahoma"/>
            <family val="2"/>
          </rPr>
          <t xml:space="preserve">
</t>
        </r>
        <r>
          <rPr>
            <b/>
            <sz val="10"/>
            <color indexed="81"/>
            <rFont val="Tahoma"/>
            <family val="2"/>
          </rPr>
          <t>O que diz a lei sobre o anuênio?</t>
        </r>
        <r>
          <rPr>
            <sz val="9"/>
            <color indexed="81"/>
            <rFont val="Tahoma"/>
            <family val="2"/>
          </rPr>
          <t xml:space="preserve">
O anuênio era previsto pelo Estatuto do Servidor, especificamente, no artigo 67.
“Art. 67. O adicional por tempo de serviço é devido à razão de 1% (um por cento) por ano de serviço público efetivo, incidente sobre o vencimento de que trata o art. 40.”
Contudo, devido à Medida Provisória n.º 1.815/99, o benefício foi extinto para novos servidores públicos. Isso significa que os servidores que recebiam o anuênio antes de sua revogação continuam recebendo o adicional normalmente. 
Entretanto, determinados estados brasileiros possuem leis locais que estabelecem o pagamento de benefícios adicionais, que vão de anuênio a quinquênio, por exemplo. Por isso, é importante pesquisar o que diz a legislação estadual sobre esse assunto. 
No que tange às instituições privadas, não há nenhuma determinação na legislação trabalhista que obrigue o pagamento, porém, as convenções coletivas podem exigir o anuênio a categorias específicas de profissionais, e a empresa precisa seguir com o que foi acordado pelo sindicato.
</t>
        </r>
        <r>
          <rPr>
            <b/>
            <sz val="10"/>
            <color indexed="81"/>
            <rFont val="Tahoma"/>
            <family val="2"/>
          </rPr>
          <t>Como funciona o anuênio?</t>
        </r>
        <r>
          <rPr>
            <sz val="9"/>
            <color indexed="81"/>
            <rFont val="Tahoma"/>
            <family val="2"/>
          </rPr>
          <t xml:space="preserve">
O pagamento do anuênio é concedido àqueles profissionais que possuem direito a recebê-lo, como servidores públicos que iniciaram a carreira antes Medida Provisória n.º 1.815/99 ou profissionais de categorias que possuem acordos coletivos para o pagamento. 
O valor do anuênio é pago diretamente no contracheque do empregado, normalmente na data em que ele completa mais um ano em serviço. Por exemplo, se ele ingressou no serviço no dia 5 de fevereiro, o valor será pago anualmente sempre nesta data.
Não é preciso que o profissional faça nenhum tipo de solicitação para receber o valor, pois é dever da empresa realizar o seu cálculo, que incide em um percentual do salário vigente, e fazer o pagamento na data devida.
</t>
        </r>
        <r>
          <rPr>
            <b/>
            <sz val="10"/>
            <color indexed="81"/>
            <rFont val="Tahoma"/>
            <family val="2"/>
          </rPr>
          <t xml:space="preserve">
Quem tem direito ao anuênio?</t>
        </r>
        <r>
          <rPr>
            <b/>
            <sz val="9"/>
            <color indexed="81"/>
            <rFont val="Tahoma"/>
            <family val="2"/>
          </rPr>
          <t xml:space="preserve">
</t>
        </r>
        <r>
          <rPr>
            <sz val="9"/>
            <color indexed="81"/>
            <rFont val="Tahoma"/>
            <family val="2"/>
          </rPr>
          <t xml:space="preserve">
Por ser um adicional com um público bem específico, pode ser difícil entender quem tem direito a receber o anuênio. Porém, a compreensão é necessária para realizar o pagamento correto e evitar processos trabalhistas. Assim, confira a seguir quem tem direito a receber o anuênio. 
Funcionários públicos
O anuênio era concedido, obrigatoriamente, aos funcionários públicos, segundo o artigo 67 do Estatuto do Servidor; mas foi revogado pela Medida Provisória n.º 1.815/99.
Apesar de ter sido retirado da legislação brasileira em 1999, os funcionários públicos que já recebiam o benefício, continuam recebendo normalmente. 
</t>
        </r>
        <r>
          <rPr>
            <b/>
            <sz val="9"/>
            <color indexed="81"/>
            <rFont val="Tahoma"/>
            <family val="2"/>
          </rPr>
          <t xml:space="preserve">
</t>
        </r>
        <r>
          <rPr>
            <b/>
            <sz val="10"/>
            <color indexed="81"/>
            <rFont val="Tahoma"/>
            <family val="2"/>
          </rPr>
          <t>Funcionários de empresa privada</t>
        </r>
        <r>
          <rPr>
            <sz val="9"/>
            <color indexed="81"/>
            <rFont val="Tahoma"/>
            <family val="2"/>
          </rPr>
          <t xml:space="preserve">
Nunca existiu nenhuma obrigação na legislação trabalhista brasileira que definisse o pagamento de anuênios por parte de empresas privadas, porém ele pode acontecer em algumas situações.
O anuênio para funcionários de empresas do setor privado costuma ser concedido como parte do plano de benefícios da empresa ou por razões de convenções coletivas, o que obriga a empresa a pagar o adicional para determinadas categorias de trabalho.
</t>
        </r>
        <r>
          <rPr>
            <b/>
            <sz val="9"/>
            <color indexed="81"/>
            <rFont val="Tahoma"/>
            <family val="2"/>
          </rPr>
          <t xml:space="preserve">
FONTE:</t>
        </r>
        <r>
          <rPr>
            <sz val="9"/>
            <color indexed="81"/>
            <rFont val="Tahoma"/>
            <family val="2"/>
          </rPr>
          <t xml:space="preserve">
</t>
        </r>
        <r>
          <rPr>
            <b/>
            <sz val="9"/>
            <color indexed="39"/>
            <rFont val="Tahoma"/>
            <family val="2"/>
          </rPr>
          <t>https://www.pontotel.com.br/anuenio/#:~:text=O%20anu%C3%AAnio%20era%20concedido%2C%20obrigatoriamente,o%20benef%C3%ADcio%2C%20continuam%20recebendo%20normalmente.</t>
        </r>
      </text>
    </comment>
    <comment ref="O3" authorId="0" shapeId="0" xr:uid="{00000000-0006-0000-0000-000003000000}">
      <text>
        <r>
          <rPr>
            <b/>
            <u/>
            <sz val="9"/>
            <color indexed="81"/>
            <rFont val="Tahoma"/>
            <family val="2"/>
          </rPr>
          <t>IMPOSTOS SOBRE FOLHA DE PAGAMENTO</t>
        </r>
        <r>
          <rPr>
            <sz val="9"/>
            <color indexed="81"/>
            <rFont val="Tahoma"/>
            <family val="2"/>
          </rPr>
          <t xml:space="preserve">
Contribuição à Previdência Social (INSS PATRONAL) 20%
Fundo de Garantia por Tempo de Serviço (FGTS) 8%
Salário-Educação 2,5%
SENAC/SESC 1,5%
SENAI/SESI 1%
SEBRAE 0,6%
INCRA 0,2%
Risco de Acidente do Trabalho (RAT) - leve - 1%
</t>
        </r>
        <r>
          <rPr>
            <b/>
            <sz val="9"/>
            <color indexed="81"/>
            <rFont val="Tahoma"/>
            <family val="2"/>
          </rPr>
          <t>TOTAL 34,80%</t>
        </r>
      </text>
    </comment>
    <comment ref="I4" authorId="0" shapeId="0" xr:uid="{00000000-0006-0000-0000-000004000000}">
      <text>
        <r>
          <rPr>
            <sz val="10"/>
            <color indexed="81"/>
            <rFont val="Arial Black"/>
            <family val="2"/>
          </rPr>
          <t>O que diz a lei sobre férias trabalhistas?</t>
        </r>
        <r>
          <rPr>
            <sz val="9"/>
            <color indexed="81"/>
            <rFont val="Tahoma"/>
            <family val="2"/>
          </rPr>
          <t xml:space="preserve">
As </t>
        </r>
        <r>
          <rPr>
            <sz val="12"/>
            <color indexed="39"/>
            <rFont val="Arial Black"/>
            <family val="2"/>
          </rPr>
          <t>férias</t>
        </r>
        <r>
          <rPr>
            <sz val="9"/>
            <color indexed="81"/>
            <rFont val="Tahoma"/>
            <family val="2"/>
          </rPr>
          <t xml:space="preserve"> são um direito </t>
        </r>
        <r>
          <rPr>
            <b/>
            <u/>
            <sz val="9"/>
            <color indexed="81"/>
            <rFont val="Tahoma"/>
            <family val="2"/>
          </rPr>
          <t>previsto pela Consolidação das Leis de Trabalho (CLT) e pela Constituição Federal.</t>
        </r>
        <r>
          <rPr>
            <sz val="9"/>
            <color indexed="81"/>
            <rFont val="Tahoma"/>
            <family val="2"/>
          </rPr>
          <t xml:space="preserve"> O objetivo é garantir aos trabalhadores um período remunerado de descanso. Conforme a legislação:
Capítulo IV da CLT, artigo 129:
Art. 129 – Todo empregado terá direito anualmente ao gozo de um período de férias, sem prejuízo da remuneração.
Constituição Federal, artigo 7°, inciso XVII, capítulo II dos Direitos Sociais:
Art. 7º São direitos dos trabalhadores urbanos e rurais, além de outros que visem à melhoria de sua condição social: XVII – gozo de férias anuais remuneradas com, pelo menos, um terço a mais do que o salário normal.
</t>
        </r>
        <r>
          <rPr>
            <sz val="9"/>
            <color indexed="81"/>
            <rFont val="Arial Black"/>
            <family val="2"/>
          </rPr>
          <t>Os trabalhadores, de forma geral, possuem os seguintes direitos garantidos:</t>
        </r>
        <r>
          <rPr>
            <sz val="9"/>
            <color indexed="81"/>
            <rFont val="Tahoma"/>
            <family val="2"/>
          </rPr>
          <t xml:space="preserve">
30 dias de férias;
Salário normal acrescido de 1/3 do valor;
Férias individuais: divisão das férias em três períodos
Férias coletivas: divisão das férias em dois períodos;
Remuneração em dobro caso a empresa não conceda as férias no tempo correto.
As férias podem ser parceladas?
Sim, elas podem ser concedidas em apenas uma vez de 30 dias ou podem ser parceladas. A decisão de quando e como as férias são usufruídas é do empregador.  
</t>
        </r>
        <r>
          <rPr>
            <b/>
            <sz val="9"/>
            <color indexed="81"/>
            <rFont val="Tahoma"/>
            <family val="2"/>
          </rPr>
          <t xml:space="preserve">
As individuais podem ser divididas em até três períodos.</t>
        </r>
        <r>
          <rPr>
            <sz val="9"/>
            <color indexed="81"/>
            <rFont val="Tahoma"/>
            <family val="2"/>
          </rPr>
          <t xml:space="preserve"> Nesse caso, um deles não deve ser menor de 14 dias corridos e os outros não podem ser inferiores a cinco dias.
A flexibilização desses períodos a partir da Reforma Trabalhista de 2017 serve para todos os colaboradores. Isso inclui os menores de 18 anos e os maiores de 50 anos, que antes tinham regras diferentes. A comunicação do período de descanso deve ser feita ao colaborador com no mínimo 30 dias de antecedência.
Sobre as coletivas, é possível dividi-las em dois períodos por ano, desde que não sejam menores do que 10 dias corridos. Para formalizar, a empresa precisa comunicar o órgão local do Ministério do Trabalho, os sindicatos da categoria e, claro, os próprios colaboradores.
A comunicação deve ser feita com no mínimo 15 dias de antecedência. O RH deve enviar informações claras sobre quais são os setores abrangidos e as datas do período de ausência.
</t>
        </r>
        <r>
          <rPr>
            <b/>
            <sz val="9"/>
            <color indexed="81"/>
            <rFont val="Tahoma"/>
            <family val="2"/>
          </rPr>
          <t xml:space="preserve">
FONTE:</t>
        </r>
        <r>
          <rPr>
            <sz val="9"/>
            <color indexed="81"/>
            <rFont val="Tahoma"/>
            <family val="2"/>
          </rPr>
          <t xml:space="preserve">
</t>
        </r>
        <r>
          <rPr>
            <b/>
            <sz val="9"/>
            <color indexed="39"/>
            <rFont val="Tahoma"/>
            <family val="2"/>
          </rPr>
          <t>https://www.metadados.com.br/blog/ferias-trabalhistas?utm_term=&amp;utm_campaign=Artigos+de+DP&amp;utm_source=google&amp;utm_medium=cpc&amp;hsa_acc=2202847816&amp;hsa_cam=17671415885&amp;hsa_grp=146487522904&amp;hsa_ad=614668743827&amp;hsa_src=g&amp;hsa_tgt=dsa-396296481721&amp;hsa_kw=&amp;hsa_mt=&amp;hsa_ver=3&amp;hsa_net=adwords&amp;gad_source=1&amp;gclid=CjwKCAjwgfm3BhBeEiwAFfxrGzE0h-miFief_eLQHTIihfQXER2G0WF2To15dtYj2TLjTTtDNoIswxoCqtEQAvD_BwE</t>
        </r>
      </text>
    </comment>
    <comment ref="J4" authorId="0" shapeId="0" xr:uid="{00000000-0006-0000-0000-000005000000}">
      <text>
        <r>
          <rPr>
            <sz val="9"/>
            <color indexed="81"/>
            <rFont val="Tahoma"/>
            <family val="2"/>
          </rPr>
          <t xml:space="preserve">LEI Nº 8.036, DE 11 DE MAIO DE 1990
</t>
        </r>
        <r>
          <rPr>
            <b/>
            <sz val="9"/>
            <color indexed="81"/>
            <rFont val="Tahoma"/>
            <family val="2"/>
          </rPr>
          <t xml:space="preserve">Dispõe sobre o Fundo de Garantia do Tempo de Serviço - </t>
        </r>
        <r>
          <rPr>
            <b/>
            <sz val="9"/>
            <color indexed="81"/>
            <rFont val="Arial Black"/>
            <family val="2"/>
          </rPr>
          <t>FGTS</t>
        </r>
        <r>
          <rPr>
            <b/>
            <sz val="9"/>
            <color indexed="81"/>
            <rFont val="Tahoma"/>
            <family val="2"/>
          </rPr>
          <t xml:space="preserve"> e dá outras providências.</t>
        </r>
        <r>
          <rPr>
            <sz val="9"/>
            <color indexed="81"/>
            <rFont val="Tahoma"/>
            <family val="2"/>
          </rPr>
          <t xml:space="preserve">
O PRESIDENTE DA REPÚBLICA 
Faço saber que o Congresso Nacional decreta e eu sanciono a seguinte Lei:
</t>
        </r>
        <r>
          <rPr>
            <b/>
            <sz val="9"/>
            <color indexed="81"/>
            <rFont val="Tahoma"/>
            <family val="2"/>
          </rPr>
          <t xml:space="preserve">Art. 1º </t>
        </r>
        <r>
          <rPr>
            <sz val="9"/>
            <color indexed="81"/>
            <rFont val="Tahoma"/>
            <family val="2"/>
          </rPr>
          <t xml:space="preserve">O Fundo de Garantia do Tempo de Serviço - FGTS, instituído pela Lei nº 5.107, de 13 de setembro de 1966, passa a reger-se por esta Lei.
</t>
        </r>
        <r>
          <rPr>
            <sz val="9"/>
            <color indexed="81"/>
            <rFont val="Arial Black"/>
            <family val="2"/>
          </rPr>
          <t>Quem tem direito ao FGTS?</t>
        </r>
        <r>
          <rPr>
            <sz val="9"/>
            <color indexed="81"/>
            <rFont val="Tahoma"/>
            <family val="2"/>
          </rPr>
          <t xml:space="preserve">
Todos os trabalhadores que firmaram contrato de trabalho após 05/10/1988;
Empregados Domésticos;
Trabalhadores Rurais;
Trabalhadores Temporários;
Trabalhadores Intermitentes (Lei nº 13.467/2017 – Reforma Trabalhista);
Trabalhadores Avulsos;
Safreiros (operários rurais, que trabalham apenas no período de colheita);
Atletas Profissionais (jogadores de futebol, vôlei etc.); e
Diretor não empregado poderá ser equiparado aos demais trabalhadores.
Quem deposita?
Empregador ou tomador de serviços recolhe o FGTS até o dia 20, via FGTS digital, e o depósito é direcionado para as contas dos trabalhadores.
</t>
        </r>
        <r>
          <rPr>
            <sz val="10"/>
            <color indexed="81"/>
            <rFont val="Tahoma"/>
            <family val="2"/>
          </rPr>
          <t xml:space="preserve">
</t>
        </r>
        <r>
          <rPr>
            <b/>
            <sz val="10"/>
            <color indexed="81"/>
            <rFont val="Tahoma"/>
            <family val="2"/>
          </rPr>
          <t>Qual o rendimento da conta do FGTS?</t>
        </r>
        <r>
          <rPr>
            <sz val="9"/>
            <color indexed="81"/>
            <rFont val="Tahoma"/>
            <family val="2"/>
          </rPr>
          <t xml:space="preserve">
</t>
        </r>
        <r>
          <rPr>
            <sz val="9"/>
            <color indexed="81"/>
            <rFont val="Arial Black"/>
            <family val="2"/>
          </rPr>
          <t>A Lei nº 8.036 de 11/05/1990</t>
        </r>
        <r>
          <rPr>
            <sz val="9"/>
            <color indexed="81"/>
            <rFont val="Tahoma"/>
            <family val="2"/>
          </rPr>
          <t xml:space="preserve">, estabelece que os depósitos efetuados nas contas vinculadas serão corrigidos monetariamente, todo dia 10 de cada mês, com base nos parâmetros fixados para atualização dos saldos dos depósitos de poupança e capitalização juros de 3% ao ano.
</t>
        </r>
        <r>
          <rPr>
            <b/>
            <sz val="10"/>
            <color indexed="81"/>
            <rFont val="Tahoma"/>
            <family val="2"/>
          </rPr>
          <t xml:space="preserve">Qual o valor do depósito?
</t>
        </r>
        <r>
          <rPr>
            <sz val="9"/>
            <color indexed="81"/>
            <rFont val="Tahoma"/>
            <family val="2"/>
          </rPr>
          <t xml:space="preserve">
Trabalhador cujo contrato é regido pela CLT: </t>
        </r>
        <r>
          <rPr>
            <b/>
            <sz val="9"/>
            <color indexed="81"/>
            <rFont val="Tahoma"/>
            <family val="2"/>
          </rPr>
          <t>8% do valor do salário</t>
        </r>
        <r>
          <rPr>
            <sz val="9"/>
            <color indexed="81"/>
            <rFont val="Tahoma"/>
            <family val="2"/>
          </rPr>
          <t xml:space="preserve">;
Menores aprendizes: </t>
        </r>
        <r>
          <rPr>
            <b/>
            <sz val="9"/>
            <color indexed="81"/>
            <rFont val="Tahoma"/>
            <family val="2"/>
          </rPr>
          <t>2% do valor do salário</t>
        </r>
        <r>
          <rPr>
            <sz val="9"/>
            <color indexed="81"/>
            <rFont val="Tahoma"/>
            <family val="2"/>
          </rPr>
          <t xml:space="preserve">.
</t>
        </r>
        <r>
          <rPr>
            <b/>
            <sz val="9"/>
            <color indexed="81"/>
            <rFont val="Tahoma"/>
            <family val="2"/>
          </rPr>
          <t>FONTES:</t>
        </r>
        <r>
          <rPr>
            <sz val="9"/>
            <color indexed="81"/>
            <rFont val="Tahoma"/>
            <family val="2"/>
          </rPr>
          <t xml:space="preserve"> 
</t>
        </r>
        <r>
          <rPr>
            <b/>
            <sz val="9"/>
            <color indexed="39"/>
            <rFont val="Tahoma"/>
            <family val="2"/>
          </rPr>
          <t>https://www.fgts.gov.br/Pages/sobre-fgts/regras.aspx; 
https://www2.camara.leg.br/legin/fed/lei/1990/lei-8036-11-maio-1990-365155-normaatualizada-pl.html</t>
        </r>
      </text>
    </comment>
    <comment ref="K4" authorId="0" shapeId="0" xr:uid="{00000000-0006-0000-0000-000006000000}">
      <text>
        <r>
          <rPr>
            <sz val="9"/>
            <color indexed="81"/>
            <rFont val="Tahoma"/>
            <family val="2"/>
          </rPr>
          <t xml:space="preserve">LEI Nº 8.036, DE 11 DE MAIO DE 1990
</t>
        </r>
        <r>
          <rPr>
            <b/>
            <sz val="9"/>
            <color indexed="81"/>
            <rFont val="Tahoma"/>
            <family val="2"/>
          </rPr>
          <t xml:space="preserve">Dispõe sobre o Fundo de Garantia do Tempo de Serviço - </t>
        </r>
        <r>
          <rPr>
            <b/>
            <sz val="9"/>
            <color indexed="81"/>
            <rFont val="Arial Black"/>
            <family val="2"/>
          </rPr>
          <t>FGTS</t>
        </r>
        <r>
          <rPr>
            <b/>
            <sz val="9"/>
            <color indexed="81"/>
            <rFont val="Tahoma"/>
            <family val="2"/>
          </rPr>
          <t xml:space="preserve"> e dá outras providências.</t>
        </r>
        <r>
          <rPr>
            <sz val="9"/>
            <color indexed="81"/>
            <rFont val="Tahoma"/>
            <family val="2"/>
          </rPr>
          <t xml:space="preserve">
O PRESIDENTE DA REPÚBLICA 
Faço saber que o Congresso Nacional decreta e eu sanciono a seguinte Lei:
</t>
        </r>
        <r>
          <rPr>
            <b/>
            <sz val="9"/>
            <color indexed="81"/>
            <rFont val="Tahoma"/>
            <family val="2"/>
          </rPr>
          <t xml:space="preserve">Art. 1º </t>
        </r>
        <r>
          <rPr>
            <sz val="9"/>
            <color indexed="81"/>
            <rFont val="Tahoma"/>
            <family val="2"/>
          </rPr>
          <t xml:space="preserve">O Fundo de Garantia do Tempo de Serviço - FGTS, instituído pela Lei nº 5.107, de 13 de setembro de 1966, passa a reger-se por esta Lei.
</t>
        </r>
        <r>
          <rPr>
            <sz val="9"/>
            <color indexed="81"/>
            <rFont val="Arial Black"/>
            <family val="2"/>
          </rPr>
          <t>Quem tem direito ao FGTS?</t>
        </r>
        <r>
          <rPr>
            <sz val="9"/>
            <color indexed="81"/>
            <rFont val="Tahoma"/>
            <family val="2"/>
          </rPr>
          <t xml:space="preserve">
Todos os trabalhadores que firmaram contrato de trabalho após 05/10/1988;
Empregados Domésticos;
Trabalhadores Rurais;
Trabalhadores Temporários;
Trabalhadores Intermitentes (Lei nº 13.467/2017 – Reforma Trabalhista);
Trabalhadores Avulsos;
Safreiros (operários rurais, que trabalham apenas no período de colheita);
Atletas Profissionais (jogadores de futebol, vôlei etc.); e
Diretor não empregado poderá ser equiparado aos demais trabalhadores.
Quem deposita?
Empregador ou tomador de serviços recolhe o FGTS até o dia 20, via FGTS digital, e o depósito é direcionado para as contas dos trabalhadores.
</t>
        </r>
        <r>
          <rPr>
            <sz val="10"/>
            <color indexed="81"/>
            <rFont val="Tahoma"/>
            <family val="2"/>
          </rPr>
          <t xml:space="preserve">
</t>
        </r>
        <r>
          <rPr>
            <b/>
            <sz val="10"/>
            <color indexed="81"/>
            <rFont val="Tahoma"/>
            <family val="2"/>
          </rPr>
          <t>Qual o rendimento da conta do FGTS?</t>
        </r>
        <r>
          <rPr>
            <sz val="9"/>
            <color indexed="81"/>
            <rFont val="Tahoma"/>
            <family val="2"/>
          </rPr>
          <t xml:space="preserve">
</t>
        </r>
        <r>
          <rPr>
            <sz val="9"/>
            <color indexed="81"/>
            <rFont val="Arial Black"/>
            <family val="2"/>
          </rPr>
          <t>A Lei nº 8.036 de 11/05/1990</t>
        </r>
        <r>
          <rPr>
            <sz val="9"/>
            <color indexed="81"/>
            <rFont val="Tahoma"/>
            <family val="2"/>
          </rPr>
          <t xml:space="preserve">, estabelece que os depósitos efetuados nas contas vinculadas serão corrigidos monetariamente, todo dia 10 de cada mês, com base nos parâmetros fixados para atualização dos saldos dos depósitos de poupança e capitalização juros de 3% ao ano.
</t>
        </r>
        <r>
          <rPr>
            <b/>
            <sz val="10"/>
            <color indexed="81"/>
            <rFont val="Tahoma"/>
            <family val="2"/>
          </rPr>
          <t xml:space="preserve">Qual o valor do depósito?
</t>
        </r>
        <r>
          <rPr>
            <sz val="9"/>
            <color indexed="81"/>
            <rFont val="Tahoma"/>
            <family val="2"/>
          </rPr>
          <t xml:space="preserve">
Trabalhador cujo contrato é regido pela CLT: </t>
        </r>
        <r>
          <rPr>
            <b/>
            <sz val="9"/>
            <color indexed="81"/>
            <rFont val="Tahoma"/>
            <family val="2"/>
          </rPr>
          <t>8% do valor do salário</t>
        </r>
        <r>
          <rPr>
            <sz val="9"/>
            <color indexed="81"/>
            <rFont val="Tahoma"/>
            <family val="2"/>
          </rPr>
          <t xml:space="preserve">;
Menores aprendizes: </t>
        </r>
        <r>
          <rPr>
            <b/>
            <sz val="9"/>
            <color indexed="81"/>
            <rFont val="Tahoma"/>
            <family val="2"/>
          </rPr>
          <t>2% do valor do salário</t>
        </r>
        <r>
          <rPr>
            <sz val="9"/>
            <color indexed="81"/>
            <rFont val="Tahoma"/>
            <family val="2"/>
          </rPr>
          <t xml:space="preserve">.
</t>
        </r>
        <r>
          <rPr>
            <b/>
            <sz val="9"/>
            <color indexed="81"/>
            <rFont val="Tahoma"/>
            <family val="2"/>
          </rPr>
          <t>FONTES:</t>
        </r>
        <r>
          <rPr>
            <sz val="9"/>
            <color indexed="81"/>
            <rFont val="Tahoma"/>
            <family val="2"/>
          </rPr>
          <t xml:space="preserve"> 
</t>
        </r>
        <r>
          <rPr>
            <b/>
            <sz val="9"/>
            <color indexed="39"/>
            <rFont val="Tahoma"/>
            <family val="2"/>
          </rPr>
          <t>https://www.fgts.gov.br/Pages/sobre-fgts/regras.aspx; 
https://www2.camara.leg.br/legin/fed/lei/1990/lei-8036-11-maio-1990-365155-normaatualizada-pl.html</t>
        </r>
      </text>
    </comment>
    <comment ref="L4" authorId="0" shapeId="0" xr:uid="{00000000-0006-0000-0000-000007000000}">
      <text>
        <r>
          <rPr>
            <sz val="10"/>
            <color indexed="81"/>
            <rFont val="Arial Black"/>
            <family val="2"/>
          </rPr>
          <t>O que diz a lei sobre férias trabalhistas?</t>
        </r>
        <r>
          <rPr>
            <sz val="9"/>
            <color indexed="81"/>
            <rFont val="Tahoma"/>
            <family val="2"/>
          </rPr>
          <t xml:space="preserve">
As </t>
        </r>
        <r>
          <rPr>
            <sz val="12"/>
            <color indexed="39"/>
            <rFont val="Arial Black"/>
            <family val="2"/>
          </rPr>
          <t>férias</t>
        </r>
        <r>
          <rPr>
            <sz val="9"/>
            <color indexed="81"/>
            <rFont val="Tahoma"/>
            <family val="2"/>
          </rPr>
          <t xml:space="preserve"> são um direito </t>
        </r>
        <r>
          <rPr>
            <b/>
            <u/>
            <sz val="9"/>
            <color indexed="81"/>
            <rFont val="Tahoma"/>
            <family val="2"/>
          </rPr>
          <t>previsto pela Consolidação das Leis de Trabalho (CLT) e pela Constituição Federal.</t>
        </r>
        <r>
          <rPr>
            <sz val="9"/>
            <color indexed="81"/>
            <rFont val="Tahoma"/>
            <family val="2"/>
          </rPr>
          <t xml:space="preserve"> O objetivo é garantir aos trabalhadores um período remunerado de descanso. Conforme a legislação:
Capítulo IV da CLT, artigo 129:
Art. 129 – Todo empregado terá direito anualmente ao gozo de um período de férias, sem prejuízo da remuneração.
Constituição Federal, artigo 7°, inciso XVII, capítulo II dos Direitos Sociais:
Art. 7º São direitos dos trabalhadores urbanos e rurais, além de outros que visem à melhoria de sua condição social: XVII – gozo de férias anuais remuneradas com, pelo menos, um terço a mais do que o salário normal.
</t>
        </r>
        <r>
          <rPr>
            <sz val="9"/>
            <color indexed="81"/>
            <rFont val="Arial Black"/>
            <family val="2"/>
          </rPr>
          <t>Os trabalhadores, de forma geral, possuem os seguintes direitos garantidos:</t>
        </r>
        <r>
          <rPr>
            <sz val="9"/>
            <color indexed="81"/>
            <rFont val="Tahoma"/>
            <family val="2"/>
          </rPr>
          <t xml:space="preserve">
30 dias de férias;
Salário normal acrescido de 1/3 do valor;
Férias individuais: divisão das férias em três períodos
Férias coletivas: divisão das férias em dois períodos;
Remuneração em dobro caso a empresa não conceda as férias no tempo correto.
As férias podem ser parceladas?
Sim, elas podem ser concedidas em apenas uma vez de 30 dias ou podem ser parceladas. A decisão de quando e como as férias são usufruídas é do empregador.  
</t>
        </r>
        <r>
          <rPr>
            <b/>
            <sz val="9"/>
            <color indexed="81"/>
            <rFont val="Tahoma"/>
            <family val="2"/>
          </rPr>
          <t xml:space="preserve">
As individuais podem ser divididas em até três períodos.</t>
        </r>
        <r>
          <rPr>
            <sz val="9"/>
            <color indexed="81"/>
            <rFont val="Tahoma"/>
            <family val="2"/>
          </rPr>
          <t xml:space="preserve"> Nesse caso, um deles não deve ser menor de 14 dias corridos e os outros não podem ser inferiores a cinco dias.
A flexibilização desses períodos a partir da Reforma Trabalhista de 2017 serve para todos os colaboradores. Isso inclui os menores de 18 anos e os maiores de 50 anos, que antes tinham regras diferentes. A comunicação do período de descanso deve ser feita ao colaborador com no mínimo 30 dias de antecedência.
Sobre as coletivas, é possível dividi-las em dois períodos por ano, desde que não sejam menores do que 10 dias corridos. Para formalizar, a empresa precisa comunicar o órgão local do Ministério do Trabalho, os sindicatos da categoria e, claro, os próprios colaboradores.
A comunicação deve ser feita com no mínimo 15 dias de antecedência. O RH deve enviar informações claras sobre quais são os setores abrangidos e as datas do período de ausência.
</t>
        </r>
        <r>
          <rPr>
            <b/>
            <sz val="9"/>
            <color indexed="81"/>
            <rFont val="Tahoma"/>
            <family val="2"/>
          </rPr>
          <t xml:space="preserve">
FONTE:</t>
        </r>
        <r>
          <rPr>
            <sz val="9"/>
            <color indexed="81"/>
            <rFont val="Tahoma"/>
            <family val="2"/>
          </rPr>
          <t xml:space="preserve">
</t>
        </r>
        <r>
          <rPr>
            <b/>
            <sz val="9"/>
            <color indexed="39"/>
            <rFont val="Tahoma"/>
            <family val="2"/>
          </rPr>
          <t>https://www.metadados.com.br/blog/ferias-trabalhistas?utm_term=&amp;utm_campaign=Artigos+de+DP&amp;utm_source=google&amp;utm_medium=cpc&amp;hsa_acc=2202847816&amp;hsa_cam=17671415885&amp;hsa_grp=146487522904&amp;hsa_ad=614668743827&amp;hsa_src=g&amp;hsa_tgt=dsa-396296481721&amp;hsa_kw=&amp;hsa_mt=&amp;hsa_ver=3&amp;hsa_net=adwords&amp;gad_source=1&amp;gclid=CjwKCAjwgfm3BhBeEiwAFfxrGzE0h-miFief_eLQHTIihfQXER2G0WF2To15dtYj2TLjTTtDNoIswxoCqtEQAvD_BwE</t>
        </r>
      </text>
    </comment>
    <comment ref="M4" authorId="0" shapeId="0" xr:uid="{00000000-0006-0000-0000-000008000000}">
      <text>
        <r>
          <rPr>
            <sz val="10"/>
            <color indexed="81"/>
            <rFont val="Arial Black"/>
            <family val="2"/>
          </rPr>
          <t>A legislação do 13º salário</t>
        </r>
        <r>
          <rPr>
            <sz val="9"/>
            <color indexed="81"/>
            <rFont val="Tahoma"/>
            <family val="2"/>
          </rPr>
          <t xml:space="preserve">
</t>
        </r>
        <r>
          <rPr>
            <b/>
            <sz val="10"/>
            <color indexed="81"/>
            <rFont val="Tahoma"/>
            <family val="2"/>
          </rPr>
          <t xml:space="preserve">A Gratificação de Natal </t>
        </r>
        <r>
          <rPr>
            <sz val="9"/>
            <color indexed="81"/>
            <rFont val="Tahoma"/>
            <family val="2"/>
          </rPr>
          <t xml:space="preserve">e/ou Natalina foi instituída no Brasil em </t>
        </r>
        <r>
          <rPr>
            <b/>
            <sz val="9"/>
            <color indexed="81"/>
            <rFont val="Tahoma"/>
            <family val="2"/>
          </rPr>
          <t xml:space="preserve">13 de julho de 1962, pela Lei 4.090. </t>
        </r>
        <r>
          <rPr>
            <sz val="9"/>
            <color indexed="81"/>
            <rFont val="Tahoma"/>
            <family val="2"/>
          </rPr>
          <t xml:space="preserve">Desde sua aprovação, a Lei garantiu ao trabalhador receber o correspondente a 1/12 (um doze avos) da remuneração por mês trabalhado. Isto é, um salário extra no final de cada ano.
O </t>
        </r>
        <r>
          <rPr>
            <b/>
            <sz val="10"/>
            <color indexed="81"/>
            <rFont val="Tahoma"/>
            <family val="2"/>
          </rPr>
          <t>13º salário</t>
        </r>
        <r>
          <rPr>
            <sz val="9"/>
            <color indexed="81"/>
            <rFont val="Tahoma"/>
            <family val="2"/>
          </rPr>
          <t xml:space="preserve"> está previsto na Constituição Federal de 1988 como um direito do trabalhador, tanto urbano quanto rural, inclusive o doméstico e o avulso. Ou seja, é um benefício adquirido pelo colaborador que tem data específica para pagamento.
Com a Reforma Trabalhista, que vigora a partir de meados de novembro de 2017, a gratificação não foi alterada. Assim, valores, datas e percentuais continuam valendo normalmente.
</t>
        </r>
        <r>
          <rPr>
            <sz val="10"/>
            <color indexed="81"/>
            <rFont val="Arial Black"/>
            <family val="2"/>
          </rPr>
          <t>Direitos, cálculos, pagamentos e encargos sociais</t>
        </r>
        <r>
          <rPr>
            <sz val="9"/>
            <color indexed="81"/>
            <rFont val="Tahoma"/>
            <family val="2"/>
          </rPr>
          <t xml:space="preserve">
Todo trabalhador que tiver contrato de trabalho com carteira assinada via CLT tem direito a receber o 13º salário, já a partir dos primeiros 15 dias de serviços prestados. Além destes, também recebem a gratificação natalina os aposentados e pensionistas do INSS.
Para o cálculo, o profissional de RH deve levar em conta a remuneração do colaborador devida proporcional aos meses trabalhados no período de janeiro a dezembro. Para isso, a fórmula é: valor da remuneração dividido em 12 e multiplicado pelo número de meses trabalhados no ano.
</t>
        </r>
        <r>
          <rPr>
            <b/>
            <sz val="9"/>
            <color indexed="81"/>
            <rFont val="Tahoma"/>
            <family val="2"/>
          </rPr>
          <t xml:space="preserve">FONTE: </t>
        </r>
        <r>
          <rPr>
            <sz val="9"/>
            <color indexed="81"/>
            <rFont val="Tahoma"/>
            <family val="2"/>
          </rPr>
          <t xml:space="preserve">
</t>
        </r>
        <r>
          <rPr>
            <b/>
            <sz val="9"/>
            <color indexed="39"/>
            <rFont val="Tahoma"/>
            <family val="2"/>
          </rPr>
          <t>https://www.metadados.com.br/blog/13-salario#:~:text=Todo%20trabalhador%20que%20tiver%20contrato,15%20dias%20de%20servi%C3%A7os%20prestados.</t>
        </r>
      </text>
    </comment>
    <comment ref="N4" authorId="0" shapeId="0" xr:uid="{00000000-0006-0000-0000-000009000000}">
      <text>
        <r>
          <rPr>
            <b/>
            <sz val="9"/>
            <color indexed="81"/>
            <rFont val="Tahoma"/>
            <family val="2"/>
          </rPr>
          <t xml:space="preserve">O que é a </t>
        </r>
        <r>
          <rPr>
            <b/>
            <sz val="9"/>
            <color indexed="81"/>
            <rFont val="Arial Black"/>
            <family val="2"/>
          </rPr>
          <t>multa rescisória?</t>
        </r>
        <r>
          <rPr>
            <sz val="9"/>
            <color indexed="81"/>
            <rFont val="Tahoma"/>
            <family val="2"/>
          </rPr>
          <t xml:space="preserve">
</t>
        </r>
        <r>
          <rPr>
            <b/>
            <u/>
            <sz val="9"/>
            <color indexed="39"/>
            <rFont val="Tahoma"/>
            <family val="2"/>
          </rPr>
          <t>A multa rescisória, prevista no art. 18 da Lei 8.036/90</t>
        </r>
        <r>
          <rPr>
            <b/>
            <sz val="9"/>
            <color indexed="39"/>
            <rFont val="Tahoma"/>
            <family val="2"/>
          </rPr>
          <t>,</t>
        </r>
        <r>
          <rPr>
            <sz val="9"/>
            <color indexed="81"/>
            <rFont val="Tahoma"/>
            <family val="2"/>
          </rPr>
          <t xml:space="preserve"> consiste no pagamento feito pelo empregador ao empregado, equivalente a 40% do valor depositado ao longo do contrato no Fundo de Garantia do Tempo de Serviço (FGTS), em casos de rescisão sem justa causa.
</t>
        </r>
        <r>
          <rPr>
            <b/>
            <sz val="9"/>
            <color indexed="81"/>
            <rFont val="Tahoma"/>
            <family val="2"/>
          </rPr>
          <t>Quem tem direito à multa rescisória?</t>
        </r>
        <r>
          <rPr>
            <sz val="9"/>
            <color indexed="81"/>
            <rFont val="Tahoma"/>
            <family val="2"/>
          </rPr>
          <t xml:space="preserve">
Todos os trabalhadores que forem dispensados sem justa causa têm direito à multa rescisória sobre o saldo do FGTS.
</t>
        </r>
        <r>
          <rPr>
            <b/>
            <sz val="9"/>
            <color indexed="81"/>
            <rFont val="Tahoma"/>
            <family val="2"/>
          </rPr>
          <t xml:space="preserve">
Como é calculada a multa rescisória?</t>
        </r>
        <r>
          <rPr>
            <sz val="9"/>
            <color indexed="81"/>
            <rFont val="Tahoma"/>
            <family val="2"/>
          </rPr>
          <t xml:space="preserve">
A multa é calculada sobre o total depositado pelo empregador na conta do FGTS do empregado durante o período de trabalho, acrescida da remuneração devida.
</t>
        </r>
        <r>
          <rPr>
            <b/>
            <sz val="9"/>
            <color indexed="81"/>
            <rFont val="Tahoma"/>
            <family val="2"/>
          </rPr>
          <t>Prazo para pagamento da multa rescisória</t>
        </r>
        <r>
          <rPr>
            <sz val="9"/>
            <color indexed="81"/>
            <rFont val="Tahoma"/>
            <family val="2"/>
          </rPr>
          <t xml:space="preserve">
O empregador deve efetuar o pagamento da multa rescisória no momento da rescisão do contrato de trabalho, juntamente com as demais verbas rescisórias devidas.
</t>
        </r>
        <r>
          <rPr>
            <sz val="8"/>
            <color indexed="81"/>
            <rFont val="Tahoma"/>
            <family val="2"/>
          </rPr>
          <t xml:space="preserve">
</t>
        </r>
        <r>
          <rPr>
            <b/>
            <sz val="8"/>
            <color indexed="81"/>
            <rFont val="Tahoma"/>
            <family val="2"/>
          </rPr>
          <t>FONTE:</t>
        </r>
        <r>
          <rPr>
            <sz val="8"/>
            <color indexed="81"/>
            <rFont val="Tahoma"/>
            <family val="2"/>
          </rPr>
          <t xml:space="preserve"> 
</t>
        </r>
        <r>
          <rPr>
            <b/>
            <sz val="8"/>
            <color indexed="39"/>
            <rFont val="Tahoma"/>
            <family val="2"/>
          </rPr>
          <t xml:space="preserve">
https://www.jusbrasil.com.br/artigos/entenda-tudo-sobre-a-multa-rescisoria-seus-direitos-e-deveres-ao-encerrar-um-contrato-de-trabalho/2066794327#:~:text=O%20que%20%C3%A9%20a%20multa,de%20rescis%C3%A3o%20sem%20justa%20causa.</t>
        </r>
      </text>
    </comment>
    <comment ref="O4" authorId="0" shapeId="0" xr:uid="{00000000-0006-0000-0000-00000A000000}">
      <text>
        <r>
          <rPr>
            <sz val="9"/>
            <color indexed="81"/>
            <rFont val="Tahoma"/>
            <family val="2"/>
          </rPr>
          <t xml:space="preserve">
</t>
        </r>
        <r>
          <rPr>
            <b/>
            <sz val="9"/>
            <color indexed="81"/>
            <rFont val="Arial Black"/>
            <family val="2"/>
          </rPr>
          <t>A obrigatoriedade do recolhimento do PIS/PASEP sobre a folha de pagamento</t>
        </r>
        <r>
          <rPr>
            <sz val="9"/>
            <color indexed="81"/>
            <rFont val="Tahoma"/>
            <family val="2"/>
          </rPr>
          <t xml:space="preserve">
Com o intuito de demonstrar as informações e remunerações que as empresas pagam aos seus funcionários, foi instituída através do Decreto n° 3048/1999 (arts. 464 e 225) a folha de pagamento, também conhecida por holerite. Sendo de caráter obrigatório para as empresas, ela não possui um modelo padrão nacional a ser seguido pelo empregador, mas precisa cumprir leis e as diversas obrigações de periodicidade mensal nelas previstas.
No que tange à tributação da folha de pagamento, sobre ela incidem diversos impostos e contribuições, como o INSS, o FGTS e o IRRF, os quais se aplicam de acordo com as atividades e funções do empregador e de seus empregados. Entre as particularidades desses tributos incidentes sobre a folha de salários, possuímos o PIS/PASEP, que não é de caráter obrigatório para todas as empresas, mas apenas para um seleto grupo de contribuintes e entidades que possuem empregados e estejam classificadas como sem fins lucrativos, imunes ou dispensadas.
E de acordo com o que se define na Lei Complementar n° 7/1970, na Lei n° 9.715/1998 (art° 2, §§ 1° e 2°), na Medida Provisória n° 2.158-35/2001 (art° 13), na Instrução Normativa SRF n° 247/2002 (art° 9) e na Instrução Normativa SRF n° 635/2006 (art°28), </t>
        </r>
        <r>
          <rPr>
            <b/>
            <sz val="9"/>
            <color indexed="81"/>
            <rFont val="Tahoma"/>
            <family val="2"/>
          </rPr>
          <t>demonstra os contribuintes passíveis ao recolhimento do PIS/PASEP sobre a folha de pagamentos.</t>
        </r>
        <r>
          <rPr>
            <sz val="9"/>
            <color indexed="81"/>
            <rFont val="Tahoma"/>
            <family val="2"/>
          </rPr>
          <t xml:space="preserve">
</t>
        </r>
        <r>
          <rPr>
            <b/>
            <sz val="9"/>
            <color indexed="81"/>
            <rFont val="Tahoma"/>
            <family val="2"/>
          </rPr>
          <t>A base de cálculo para cobrança do PIS/PASEP na folha</t>
        </r>
        <r>
          <rPr>
            <sz val="9"/>
            <color indexed="81"/>
            <rFont val="Tahoma"/>
            <family val="2"/>
          </rPr>
          <t xml:space="preserve">
</t>
        </r>
        <r>
          <rPr>
            <b/>
            <sz val="9"/>
            <color indexed="81"/>
            <rFont val="Tahoma"/>
            <family val="2"/>
          </rPr>
          <t>A alíquota aplicada do PIS/PASEP sobre a folha de salário mensal é de 1%.</t>
        </r>
        <r>
          <rPr>
            <sz val="9"/>
            <color indexed="81"/>
            <rFont val="Tahoma"/>
            <family val="2"/>
          </rPr>
          <t xml:space="preserve"> E para garantir a correta formação da base de cálculo desse imposto, a Instrução Normativa SRF n° 247/2002 — posteriormente revogada pela Instrução Normativa RFB n° 1911/2019 —  definiu que deve-se considerar os rendimentos de qualquer natureza pagos ao trabalhador assalariado, dentre os quais se incluem não apenas o salário mensal, mas também as gratificações, as comissões, os adicionais de função, as ajudas de custo, os avisos prévios trabalhados, os adicionais de férias, os qüinqüênios, os adicionais noturnos, as horas extras, os 13os salários, os repousos semanais remunerados e as diárias superiores a 50% do salário.
</t>
        </r>
        <r>
          <rPr>
            <b/>
            <sz val="9"/>
            <color indexed="81"/>
            <rFont val="Tahoma"/>
            <family val="2"/>
          </rPr>
          <t xml:space="preserve">FONTE: </t>
        </r>
        <r>
          <rPr>
            <sz val="9"/>
            <color indexed="81"/>
            <rFont val="Tahoma"/>
            <family val="2"/>
          </rPr>
          <t xml:space="preserve">
</t>
        </r>
        <r>
          <rPr>
            <b/>
            <sz val="9"/>
            <color indexed="39"/>
            <rFont val="Tahoma"/>
            <family val="2"/>
          </rPr>
          <t>https://www.taxgroup.com.br/intelligence/pis-pasep-sobre-a-folha/#:~:text=do%20%C3%A2mbito%20previdenci%C3%A1rio-,A%20obrigatoriedade%20do%20recolhimento%20do%20PIS%2FPASEP%20sobre%20a%20folha,pagamento%2C%20tamb%C3%A9m%20conhecida%20por%20holerite.</t>
        </r>
      </text>
    </comment>
    <comment ref="P4" authorId="0" shapeId="0" xr:uid="{00000000-0006-0000-0000-00000B000000}">
      <text>
        <r>
          <rPr>
            <sz val="9"/>
            <color indexed="81"/>
            <rFont val="Arial Black"/>
            <family val="2"/>
          </rPr>
          <t>O Imposto Sobre Serviços de Qualquer Natureza - ISS</t>
        </r>
        <r>
          <rPr>
            <sz val="9"/>
            <color indexed="81"/>
            <rFont val="Tahoma"/>
            <family val="2"/>
          </rPr>
          <t xml:space="preserve"> é um tributo de competência do município. Seu fato gerador é a prestação de serviço, de acordo com a lista de atividades estabelecida pela Lei Complementar 116/2003. A alíquota aplicada pela Prefeitura do Salvador é de 5% sobre o valor da prestação do serviço e algumas atividades podem ter a alíquota do ISS reduzida, </t>
        </r>
        <r>
          <rPr>
            <b/>
            <u/>
            <sz val="9"/>
            <color indexed="81"/>
            <rFont val="Tahoma"/>
            <family val="2"/>
          </rPr>
          <t>podendo sofrer alterações a depender se o serviço for prestado em outro município (onde será emitida a nota fiscal)</t>
        </r>
        <r>
          <rPr>
            <sz val="9"/>
            <color indexed="81"/>
            <rFont val="Tahoma"/>
            <family val="2"/>
          </rPr>
          <t xml:space="preserve">, inclusive, no percentual, como a forma de incentivo fiscal. Esse valor dever ser recolhido a partir da emissão da Nota Fiscal de Serviços Eletrônica (NFS-e).
</t>
        </r>
        <r>
          <rPr>
            <b/>
            <sz val="9"/>
            <color indexed="81"/>
            <rFont val="Tahoma"/>
            <family val="2"/>
          </rPr>
          <t>LEI COMPLEMENTAR Nº 116, DE 31 DE JULHO DE 2003</t>
        </r>
        <r>
          <rPr>
            <sz val="9"/>
            <color indexed="81"/>
            <rFont val="Tahoma"/>
            <family val="2"/>
          </rPr>
          <t xml:space="preserve">
 Dispõe sobre o Imposto Sobre Serviços – ISS de Qualquer Natureza, de competência dos Municípios e do Distrito Federal, e dá outras providências.
O PRESIDENTE DA REPÚBLICA Faz saber que o Congresso Nacional decreta e eu sanciono a seguinte Lei Complementar:
Art. 1o O Imposto Sobre Serviços de Qualquer Natureza, de competência dos Municípios e do Distrito Federal, tem como fato gerador a prestação de serviços constantes da lista anexa, ainda que esses não se constituam como atividade preponderante do prestador.
§ 1o O imposto incide também sobre o serviço proveniente do exterior do País ou cuja prestação se tenha iniciado no exterior do País.
§ 2o Ressalvadas as exceções expressas na lista anexa, os serviços nela mencionados não ficam sujeitos ao Imposto Sobre Operações Relativas à Circulação de Mercadorias e Prestações de Serviços de Transporte Interestadual e Intermunicipal e de Comunicação – ICMS, ainda que sua prestação envolva fornecimento de mercadorias.
§ 3o O imposto de que trata esta Lei Complementar incide ainda sobre os serviços prestados mediante a utilização de bens e serviços públicos explorados economicamente mediante autorização, permissão ou concessão, com o pagamento de tarifa, preço ou pedágio pelo usuário final do serviço.
§ 4o A incidência do imposto não depende da denominação dada ao serviço prestado.
Art. 2o O imposto não incide sobre:
I – as exportações de serviços para o exterior do País;
II – a prestação de serviços em relação de emprego, dos trabalhadores avulsos, dos diretores e membros de conselho consultivo ou de conselho fiscal de sociedades e fundações, bem como dos sócios-gerentes e dos gerentes-delegados;
III – o valor intermediado no mercado de títulos e valores mobiliários, o valor dos depósitos bancários, o principal, juros e acréscimos moratórios relativos a operações de crédito realizadas por instituições financeiras.
Parágrafo único. Não se enquadram no disposto no inciso I os serviços desenvolvidos no Brasil, cujo resultado aqui se verifique, ainda que o pagamento seja feito por residente no exterior.
O presidente em exercício sancionou, sem vetos, a Lei Complementar 175, que estabelece regras para o recolhimento do Imposto sobre Serviços de Qualquer Natureza (ISS) pelo município onde está o cliente (destino), e não mais na cidade-sede do prestador do serviço (origem) . A legislação foi publicada no Diário Oficial da União desta quinta-feira (24).
Originário do Projeto de Lei Complementar (PLP) 170/2020, o texto regula o recolhimento do ISS pelo município do consumidor, e não da empresa que presta o serviço. A mudança será gradativa, até 2023, para que cumpra o determinado em legislação de 2016.
Os serviços que terão a arrecadação transferida para o destino são os de planos de saúde e médico-veterinários; de administração de fundos, consórcios, cartões de crédito e débito, carteiras de clientes e cheques pré-datados; e de arrendamento mercantil (leasing).
A necessidade de aprovação de projeto que regulamenta o recolhimento de ISS decorre de mudanças feitas pela Lei Complementar 157, de 2016, que transferiu a competência da cobrança desse imposto do município onde fica o prestador do serviço para o município onde o serviço é prestado ao usuário final. Até dezembro de 2016, o ISS ficava com o município de origem — onde está localizado o fornecedor do bem ou serviço. </t>
        </r>
        <r>
          <rPr>
            <b/>
            <sz val="9"/>
            <color indexed="81"/>
            <rFont val="Tahoma"/>
            <family val="2"/>
          </rPr>
          <t>Fonte: Agência Senado</t>
        </r>
        <r>
          <rPr>
            <sz val="9"/>
            <color indexed="81"/>
            <rFont val="Tahoma"/>
            <family val="2"/>
          </rPr>
          <t xml:space="preserve">
</t>
        </r>
        <r>
          <rPr>
            <b/>
            <sz val="9"/>
            <color indexed="81"/>
            <rFont val="Tahoma"/>
            <family val="2"/>
          </rPr>
          <t xml:space="preserve">
FONTE: </t>
        </r>
        <r>
          <rPr>
            <sz val="9"/>
            <color indexed="81"/>
            <rFont val="Tahoma"/>
            <family val="2"/>
          </rPr>
          <t xml:space="preserve">
</t>
        </r>
        <r>
          <rPr>
            <b/>
            <sz val="9"/>
            <color indexed="39"/>
            <rFont val="Tahoma"/>
            <family val="2"/>
          </rPr>
          <t>https://www2.sefaz.salvador.ba.gov.br/servico/ISS;
https://www.planalto.gov.br/ccivil_03/leis/lcp/lcp116.htm;
https://www12.senado.leg.br/noticias/materias/2020/09/24/nova-lei-altera-recolhimento-do-iss-para-municipio-onde-servico-e-prestado;</t>
        </r>
      </text>
    </comment>
    <comment ref="Q4" authorId="0" shapeId="0" xr:uid="{00000000-0006-0000-0000-00000C000000}">
      <text>
        <r>
          <rPr>
            <b/>
            <sz val="9"/>
            <color indexed="81"/>
            <rFont val="Arial Black"/>
            <family val="2"/>
          </rPr>
          <t>2.1. Enquadramento no SAT/RAT</t>
        </r>
        <r>
          <rPr>
            <sz val="8"/>
            <color indexed="81"/>
            <rFont val="Tahoma"/>
            <family val="2"/>
          </rPr>
          <t xml:space="preserve">
</t>
        </r>
        <r>
          <rPr>
            <b/>
            <sz val="8"/>
            <color indexed="81"/>
            <rFont val="Tahoma"/>
            <family val="2"/>
          </rPr>
          <t>O Risco de Acidente do Trabalho (RAT)</t>
        </r>
        <r>
          <rPr>
            <sz val="8"/>
            <color indexed="81"/>
            <rFont val="Tahoma"/>
            <family val="2"/>
          </rPr>
          <t xml:space="preserve"> é o seguro obrigatório, instituído por lei, mediante uma contribuição a cargo exclusivo da empresa, sobre a folha de pagamento, que se destina à cobertura de eventos resultantes de acidente do trabalho.
A alíquota aplicada sobre o valor da Folha de Pagamento para a cobertura deste seguro pode ser:
</t>
        </r>
        <r>
          <rPr>
            <b/>
            <sz val="10"/>
            <color indexed="81"/>
            <rFont val="Tahoma"/>
            <family val="2"/>
          </rPr>
          <t>- 1%</t>
        </r>
        <r>
          <rPr>
            <sz val="8"/>
            <color indexed="81"/>
            <rFont val="Tahoma"/>
            <family val="2"/>
          </rPr>
          <t xml:space="preserve"> para a empresa em cuja atividade </t>
        </r>
        <r>
          <rPr>
            <b/>
            <sz val="9"/>
            <color indexed="81"/>
            <rFont val="Tahoma"/>
            <family val="2"/>
          </rPr>
          <t>o risco de acidente do trabalho seja considerado leve;</t>
        </r>
        <r>
          <rPr>
            <sz val="8"/>
            <color indexed="81"/>
            <rFont val="Tahoma"/>
            <family val="2"/>
          </rPr>
          <t xml:space="preserve">
- 2% para a empresa em cuja atividade o risco de acidente do trabalho seja considerado médio;
- 3% para a empresa em cuja atividade o risco de acidente do trabalho seja considerado grave.
O grau de risco que cada empresa está enquadrada é determinado pelo Código de Atividade Ecônomica constante no Cartão do CNPJ, em tabela divulgada pelo Ministério do Trabalho, de acordo com a média apurada nos registros dos Acidentes de Trabalho.
A partir de janeiro/2010 entrou em vigor o Fator Acidentário de Prevenção (FAP).
O Fator Acidentário Prevenção (FAP) consiste em um multiplicador variável num intervalo 0,5000 a 2,0000, aplicado com quatro casas decimais, a ser aplicado sobre a alíquota RAT de 1%, 2% ou 3%.
Neste sentido, as alíquotas do RAT poderão ser reduzidas em até 50% ou majoradas em até 100% em razão do desempenho da empresa em relação à sua respectiva atividade, aferida pelo FAP.
Não há tabela divulgada do FAP, dessa forma, cada empresa deve acessar o sítio da Previdência Social e verificar qual a sua alíquota de majoração.
Para efeito desse trabalho, para apuração dos encargos sociais (Tabela “A”), vamos adotar o percentual de 2%, sem considerar a alíquota FAP de majoração. Lembramos que cada empresa deve levar em consideração o seu próprio enquadramento e alíquota.
</t>
        </r>
        <r>
          <rPr>
            <b/>
            <sz val="8"/>
            <color indexed="81"/>
            <rFont val="Tahoma"/>
            <family val="2"/>
          </rPr>
          <t xml:space="preserve">FONTE: </t>
        </r>
        <r>
          <rPr>
            <sz val="8"/>
            <color indexed="81"/>
            <rFont val="Tahoma"/>
            <family val="2"/>
          </rPr>
          <t xml:space="preserve">
</t>
        </r>
        <r>
          <rPr>
            <b/>
            <sz val="8"/>
            <color indexed="39"/>
            <rFont val="Tahoma"/>
            <family val="2"/>
          </rPr>
          <t>https://www.delphin.com.br/orientacao/66-encargos-sociais-sobre-a-folha-de-pagamento#:~:text=c)%20geralmente%205%2C80%25,incumbe%20de%20arrecadar%20e%20repassar.</t>
        </r>
      </text>
    </comment>
    <comment ref="R4" authorId="0" shapeId="0" xr:uid="{00000000-0006-0000-0000-00000D000000}">
      <text>
        <r>
          <rPr>
            <b/>
            <sz val="9"/>
            <color indexed="81"/>
            <rFont val="Tahoma"/>
            <family val="2"/>
          </rPr>
          <t>As principais regulamentações do INSS patronal são a Constituição Federal e a Lei 8.212/91</t>
        </r>
        <r>
          <rPr>
            <sz val="9"/>
            <color indexed="81"/>
            <rFont val="Tahoma"/>
            <family val="2"/>
          </rPr>
          <t xml:space="preserve">, também chamada de Lei da Seguridade Social. Em relação à segunda legislação citada, ela esclarece que os envolvidos no financiamento desta contribuição representam toda a sociedade, de forma direta e indireta.
A mesma lei aponta que os termos a serem seguidos são os do Art. 195 da Constituição, por meio de recursos provenientes não só das contribuições sociais, mas também da União, Estados, Distrito Federal e Municípios. Quanto às contribuições sociais, elas englobam todas aquelas feitas pelas empresas que têm incidência sobre a remuneração dos trabalhadores e sobre seu faturamento e lucro.
</t>
        </r>
        <r>
          <rPr>
            <b/>
            <sz val="9"/>
            <color indexed="81"/>
            <rFont val="Tahoma"/>
            <family val="2"/>
          </rPr>
          <t>A Lei 8.212/91</t>
        </r>
        <r>
          <rPr>
            <sz val="9"/>
            <color indexed="81"/>
            <rFont val="Tahoma"/>
            <family val="2"/>
          </rPr>
          <t xml:space="preserve"> estabelece que as empresas devem contribuir com 20% sobre o total das remunerações pagas aos empregados e trabalhadores avulsos, incluindo salários, gorjetas, benefícios e adiantamentos. 
Como aponta a já citada legislação sobre o INSS patronal,</t>
        </r>
        <r>
          <rPr>
            <b/>
            <sz val="9"/>
            <color indexed="81"/>
            <rFont val="Tahoma"/>
            <family val="2"/>
          </rPr>
          <t xml:space="preserve"> são obrigados a pagar esse tributo:</t>
        </r>
        <r>
          <rPr>
            <sz val="9"/>
            <color indexed="81"/>
            <rFont val="Tahoma"/>
            <family val="2"/>
          </rPr>
          <t xml:space="preserve">
Entidades ou associações com, ou sem fins lucrativos;
Cooperativas;
Missões diplomáticas;
Repartições consulares;
Empresas rurais e agroindústrias;
Órgãos públicos;
Proprietários de obras de construção civil;
Pessoas físicas empregadoras.
Ciente dos empregadores obrigados a pagar o INSS patronal, saiba que também existem exceções. </t>
        </r>
        <r>
          <rPr>
            <b/>
            <sz val="9"/>
            <color indexed="81"/>
            <rFont val="Tahoma"/>
            <family val="2"/>
          </rPr>
          <t xml:space="preserve">São isentos da contribuição:
</t>
        </r>
        <r>
          <rPr>
            <sz val="9"/>
            <color indexed="81"/>
            <rFont val="Tahoma"/>
            <family val="2"/>
          </rPr>
          <t xml:space="preserve">
ONGs de áreas como direitos humanos, assistência social, meio ambiente, saúde, educação, entre outras, devidamente formalizada, com isenção legalizada;
Igrejas, sinagogas, templos e outras organizações religiosas que atendam aos requisitos da legislação;
Associações responsáveis pela promoção de atividades culturais, educacionais, recreativas, esportivas, entre outras;
Hospitais filantrópicos que atendem aos requisitos de prestação de assistência à população;
Escolas, universidades e outras organizações educacionais sem fins lucrativos que atendam aos requisitos da legislação. 
A regra geral é a base de cálculo sobre a folha de pagamento, conforme previsão no art. 22, da Lei 8.212/91, que dispõe sobre a organização da Seguridade Social.
A Lei 8.212/91 estabelece que as empresas devem contribuir com 20% sobre o total das remunerações pagas aos empregados e trabalhadores avulsos, incluindo salários, gorjetas, benefícios e adiantamentos. 
</t>
        </r>
        <r>
          <rPr>
            <b/>
            <sz val="9"/>
            <color indexed="81"/>
            <rFont val="Tahoma"/>
            <family val="2"/>
          </rPr>
          <t xml:space="preserve">Fonte: </t>
        </r>
        <r>
          <rPr>
            <sz val="9"/>
            <color indexed="81"/>
            <rFont val="Tahoma"/>
            <family val="2"/>
          </rPr>
          <t xml:space="preserve">
</t>
        </r>
        <r>
          <rPr>
            <b/>
            <sz val="9"/>
            <color indexed="39"/>
            <rFont val="Tahoma"/>
            <family val="2"/>
          </rPr>
          <t>https://blog.convenia.com.br/inss-patronal/#:~:text=A%20Lei%208.212%2F91%20estabelece,%2C%20gorjetas%2C%20benef%C3%ADcios%20e%20adiantamentos.</t>
        </r>
        <r>
          <rPr>
            <sz val="9"/>
            <color indexed="81"/>
            <rFont val="Tahoma"/>
            <family val="2"/>
          </rPr>
          <t xml:space="preserve">
</t>
        </r>
      </text>
    </comment>
    <comment ref="S4" authorId="0" shapeId="0" xr:uid="{00000000-0006-0000-0000-00000E000000}">
      <text>
        <r>
          <rPr>
            <b/>
            <sz val="10"/>
            <color indexed="81"/>
            <rFont val="Arial Black"/>
            <family val="2"/>
          </rPr>
          <t>2. Cálculo dos Encargos sobre FOLHA DE PAGAMENTO</t>
        </r>
        <r>
          <rPr>
            <sz val="9"/>
            <color indexed="81"/>
            <rFont val="Tahoma"/>
            <family val="2"/>
          </rPr>
          <t xml:space="preserve">
</t>
        </r>
        <r>
          <rPr>
            <sz val="8"/>
            <color indexed="81"/>
            <rFont val="Tahoma"/>
            <family val="2"/>
          </rPr>
          <t>O recolhimento previdenciário das empresas em geral corresponde à aplicação das seguintes alíquotas, sobre o total das remunerações pagas ou creditadas, a qualquer título, no decorrer do mês, aos segurados empregados:
a)</t>
        </r>
        <r>
          <rPr>
            <b/>
            <sz val="8"/>
            <color indexed="81"/>
            <rFont val="Tahoma"/>
            <family val="2"/>
          </rPr>
          <t xml:space="preserve"> 20% </t>
        </r>
        <r>
          <rPr>
            <sz val="8"/>
            <color indexed="81"/>
            <rFont val="Tahoma"/>
            <family val="2"/>
          </rPr>
          <t xml:space="preserve">referente ao </t>
        </r>
        <r>
          <rPr>
            <b/>
            <sz val="8"/>
            <color indexed="81"/>
            <rFont val="Tahoma"/>
            <family val="2"/>
          </rPr>
          <t>INSS Patronal</t>
        </r>
        <r>
          <rPr>
            <sz val="8"/>
            <color indexed="81"/>
            <rFont val="Tahoma"/>
            <family val="2"/>
          </rPr>
          <t xml:space="preserve"> para as empresas NÃO optantes do Simples Nacional;
b) </t>
        </r>
        <r>
          <rPr>
            <b/>
            <sz val="8"/>
            <color indexed="81"/>
            <rFont val="Tahoma"/>
            <family val="2"/>
          </rPr>
          <t xml:space="preserve">1%, </t>
        </r>
        <r>
          <rPr>
            <sz val="8"/>
            <color indexed="81"/>
            <rFont val="Tahoma"/>
            <family val="2"/>
          </rPr>
          <t>2% ou 3% referente a Risco de Acidente do Trabalho (RAT) e contribuição adicional, se for o caso, variando conforme o grau de risco, acrescido do Fator Acidentário de Prevenção (FAP) a partir de janeiro/2010; e
c) geralmente</t>
        </r>
        <r>
          <rPr>
            <b/>
            <sz val="8"/>
            <color indexed="81"/>
            <rFont val="Tahoma"/>
            <family val="2"/>
          </rPr>
          <t xml:space="preserve"> 5,80% </t>
        </r>
        <r>
          <rPr>
            <sz val="8"/>
            <color indexed="81"/>
            <rFont val="Tahoma"/>
            <family val="2"/>
          </rPr>
          <t xml:space="preserve">de contribuição variável </t>
        </r>
        <r>
          <rPr>
            <b/>
            <sz val="8"/>
            <color indexed="81"/>
            <rFont val="Tahoma"/>
            <family val="2"/>
          </rPr>
          <t xml:space="preserve">de Outras Entidade </t>
        </r>
        <r>
          <rPr>
            <sz val="8"/>
            <color indexed="81"/>
            <rFont val="Tahoma"/>
            <family val="2"/>
          </rPr>
          <t>(Terceiros), destinada às entidades SENAI, SESC, SESI, etc., onde o INSS se incumbe de arrecadar e repassar. Salário Educação – 2,5%; SENAI/ SESC – 1,50%; SENAI/ SESI – 1,00%; SEBRAE – 0,60%; INCRA – 0,20%;</t>
        </r>
        <r>
          <rPr>
            <sz val="9"/>
            <color indexed="81"/>
            <rFont val="Tahoma"/>
            <family val="2"/>
          </rPr>
          <t xml:space="preserve">
</t>
        </r>
        <r>
          <rPr>
            <b/>
            <sz val="8"/>
            <color indexed="81"/>
            <rFont val="Tahoma"/>
            <family val="2"/>
          </rPr>
          <t>2.2. Reforça-se que Outras entidades (Terceiros)</t>
        </r>
        <r>
          <rPr>
            <sz val="8"/>
            <color indexed="81"/>
            <rFont val="Tahoma"/>
            <family val="2"/>
          </rPr>
          <t xml:space="preserve">
Para o cálculo das contribuições, para outras entidades (terceiros), cada empresa deverá enquadrar-se em um dos FPAS e, com base nesse código, saberá qual o percentual de recolhimento a que estará sujeita, conforme orientações administrativas do INSS.
Para apuração dos encargos sociais (Tabela “A”), será considerada uma alíquota de 5,8% para as empresas em geral.
Lembramos mais uma vez que cada empresa deve levar em consideração o seu próprio enquadramento e alíquota.
</t>
        </r>
        <r>
          <rPr>
            <b/>
            <sz val="8"/>
            <color indexed="81"/>
            <rFont val="Tahoma"/>
            <family val="2"/>
          </rPr>
          <t xml:space="preserve">FONTE: </t>
        </r>
        <r>
          <rPr>
            <sz val="8"/>
            <color indexed="81"/>
            <rFont val="Tahoma"/>
            <family val="2"/>
          </rPr>
          <t xml:space="preserve">
</t>
        </r>
        <r>
          <rPr>
            <b/>
            <sz val="8"/>
            <color indexed="39"/>
            <rFont val="Tahoma"/>
            <family val="2"/>
          </rPr>
          <t>https://www.delphin.com.br/orientacao/66-encargos-sociais-sobre-a-folha-de-pagamento#:~:text=c)%20geralmente%205%2C80%25,incumbe%20de%20arrecadar%20e%20repassar.</t>
        </r>
      </text>
    </comment>
    <comment ref="T4" authorId="0" shapeId="0" xr:uid="{00000000-0006-0000-0000-00000F000000}">
      <text>
        <r>
          <rPr>
            <b/>
            <sz val="9"/>
            <color indexed="81"/>
            <rFont val="Tahoma"/>
            <family val="2"/>
          </rPr>
          <t xml:space="preserve">As principais regulamentações do </t>
        </r>
        <r>
          <rPr>
            <b/>
            <sz val="9"/>
            <color indexed="81"/>
            <rFont val="Arial Black"/>
            <family val="2"/>
          </rPr>
          <t xml:space="preserve">INSS patronal </t>
        </r>
        <r>
          <rPr>
            <b/>
            <sz val="9"/>
            <color indexed="81"/>
            <rFont val="Tahoma"/>
            <family val="2"/>
          </rPr>
          <t>são a Constituição Federal e a Lei 8.212/91,</t>
        </r>
        <r>
          <rPr>
            <sz val="8"/>
            <color indexed="81"/>
            <rFont val="Tahoma"/>
            <family val="2"/>
          </rPr>
          <t xml:space="preserve"> também chamada de Lei da Seguridade Social. Em relação à segunda legislação citada, ela esclarece que os envolvidos no financiamento desta contribuição representam toda a sociedade, de forma direta e indireta.
A mesma lei aponta que os termos a serem seguidos são os do Art. 195 da Constituição, por meio de recursos provenientes não só das contribuições sociais, mas também da União, Estados, Distrito Federal e Municípios. Quanto às contribuições sociais, elas englobam todas aquelas feitas pelas empresas que têm incidência sobre a remuneração dos trabalhadores e sobre seu faturamento e lucro.
A Lei 8.212/91 estabelece que as empresas devem contribuir com 20% sobre o total das remunerações pagas aos empregados e trabalhadores avulsos, incluindo salários, gorjetas, benefícios e adiantamentos. 
Como aponta a já citada legislação sobre o INSS patronal, </t>
        </r>
        <r>
          <rPr>
            <b/>
            <sz val="8"/>
            <color indexed="81"/>
            <rFont val="Tahoma"/>
            <family val="2"/>
          </rPr>
          <t>são obrigados a pagar esse tributo:</t>
        </r>
        <r>
          <rPr>
            <sz val="8"/>
            <color indexed="81"/>
            <rFont val="Tahoma"/>
            <family val="2"/>
          </rPr>
          <t xml:space="preserve">
Entidades ou associações com, ou sem fins lucrativos;
Cooperativas;
Missões diplomáticas;
Repartições consulares;
Empresas rurais e agroindústrias;
Órgãos públicos;
Proprietários de obras de construção civil;
Pessoas físicas empregadoras.
Ciente dos empregadores obrigados a pagar o INSS patronal, saiba que também existem exceções. </t>
        </r>
        <r>
          <rPr>
            <b/>
            <sz val="8"/>
            <color indexed="81"/>
            <rFont val="Tahoma"/>
            <family val="2"/>
          </rPr>
          <t>São isentos da contribuição:</t>
        </r>
        <r>
          <rPr>
            <sz val="8"/>
            <color indexed="81"/>
            <rFont val="Tahoma"/>
            <family val="2"/>
          </rPr>
          <t xml:space="preserve">
ONGs de áreas como direitos humanos, assistência social, meio ambiente, saúde, educação, entre outras, devidamente formalizada, com isenção legalizada;
Igrejas, sinagogas, templos e outras organizações religiosas que atendam aos requisitos da legislação;
Associações responsáveis pela promoção de atividades culturais, educacionais, recreativas, esportivas, entre outras;
Hospitais filantrópicos que atendem aos requisitos de prestação de assistência à população;
Escolas, universidades e outras organizações educacionais sem fins lucrativos que atendam aos requisitos da legislação. 
</t>
        </r>
        <r>
          <rPr>
            <sz val="9"/>
            <color indexed="81"/>
            <rFont val="Tahoma"/>
            <family val="2"/>
          </rPr>
          <t xml:space="preserve">
A </t>
        </r>
        <r>
          <rPr>
            <b/>
            <sz val="9"/>
            <color indexed="81"/>
            <rFont val="Tahoma"/>
            <family val="2"/>
          </rPr>
          <t>regra geral é a base de cálculo sobre a folha de pagamento</t>
        </r>
        <r>
          <rPr>
            <sz val="9"/>
            <color indexed="81"/>
            <rFont val="Tahoma"/>
            <family val="2"/>
          </rPr>
          <t xml:space="preserve">, </t>
        </r>
        <r>
          <rPr>
            <sz val="8"/>
            <color indexed="81"/>
            <rFont val="Tahoma"/>
            <family val="2"/>
          </rPr>
          <t xml:space="preserve">conforme previsão no art. 22, da Lei 8.212/91, que dispõe sobre a organização da Seguridade Social.
</t>
        </r>
        <r>
          <rPr>
            <sz val="9"/>
            <color indexed="81"/>
            <rFont val="Tahoma"/>
            <family val="2"/>
          </rPr>
          <t xml:space="preserve">
A Lei 8.212/91 estabelece que </t>
        </r>
        <r>
          <rPr>
            <b/>
            <sz val="9"/>
            <color indexed="81"/>
            <rFont val="Tahoma"/>
            <family val="2"/>
          </rPr>
          <t>as empresas devem contribuir com 20% sobre o total das remunerações pagas</t>
        </r>
        <r>
          <rPr>
            <sz val="9"/>
            <color indexed="81"/>
            <rFont val="Tahoma"/>
            <family val="2"/>
          </rPr>
          <t xml:space="preserve"> </t>
        </r>
        <r>
          <rPr>
            <sz val="8"/>
            <color indexed="81"/>
            <rFont val="Tahoma"/>
            <family val="2"/>
          </rPr>
          <t xml:space="preserve">aos empregados e trabalhadores avulsos, incluindo salários, gorjetas, benefícios e adiantamentos. </t>
        </r>
        <r>
          <rPr>
            <sz val="9"/>
            <color indexed="81"/>
            <rFont val="Tahoma"/>
            <family val="2"/>
          </rPr>
          <t xml:space="preserve">
</t>
        </r>
        <r>
          <rPr>
            <b/>
            <sz val="9"/>
            <color indexed="81"/>
            <rFont val="Tahoma"/>
            <family val="2"/>
          </rPr>
          <t xml:space="preserve">
Fonte: 
</t>
        </r>
        <r>
          <rPr>
            <b/>
            <sz val="9"/>
            <color indexed="39"/>
            <rFont val="Tahoma"/>
            <family val="2"/>
          </rPr>
          <t>https://blog.convenia.com.br/inss-patronal/#:~:text=A%20Lei%208.212%2F91%20estabelece,%2C%20gorjetas%2C%20benef%C3%ADcios%20e%20adiantamentos.</t>
        </r>
      </text>
    </comment>
    <comment ref="U4" authorId="0" shapeId="0" xr:uid="{00000000-0006-0000-0000-000010000000}">
      <text>
        <r>
          <rPr>
            <sz val="9"/>
            <color indexed="81"/>
            <rFont val="Tahoma"/>
            <family val="2"/>
          </rPr>
          <t xml:space="preserve">O </t>
        </r>
        <r>
          <rPr>
            <sz val="9"/>
            <color indexed="81"/>
            <rFont val="Arial Black"/>
            <family val="2"/>
          </rPr>
          <t>salário família</t>
        </r>
        <r>
          <rPr>
            <sz val="9"/>
            <color indexed="81"/>
            <rFont val="Tahoma"/>
            <family val="2"/>
          </rPr>
          <t xml:space="preserve"> é determinado pelos artigos 65 a 70 da Lei nº 8213/91, e é um benefício concedido aos trabalhadores celetistas que possuem filhos de até 14 anos, ou filhos com algum tipo de deficiência. 
O valor é pago mensalmente aos profissionais em regime CLT, como um valor  à parte do seu salário. E o valor varia de acordo com o número de dependentes do contratado.
Demais informações verificar na fonte pesquisada.
</t>
        </r>
        <r>
          <rPr>
            <b/>
            <sz val="9"/>
            <color indexed="81"/>
            <rFont val="Tahoma"/>
            <family val="2"/>
          </rPr>
          <t xml:space="preserve">FONTE: </t>
        </r>
        <r>
          <rPr>
            <sz val="9"/>
            <color indexed="81"/>
            <rFont val="Tahoma"/>
            <family val="2"/>
          </rPr>
          <t xml:space="preserve">
</t>
        </r>
        <r>
          <rPr>
            <b/>
            <sz val="9"/>
            <color indexed="39"/>
            <rFont val="Tahoma"/>
            <family val="2"/>
          </rPr>
          <t>https://www.pontotel.com.br/salario-familia/#:~:text=O%20sal%C3%A1rio%20fam%C3%ADlia%20%C3%A9%20determinado,%C3%A0%20parte%20do%20seu%20sal%C3%A1rio.</t>
        </r>
      </text>
    </comment>
    <comment ref="V4" authorId="0" shapeId="0" xr:uid="{00000000-0006-0000-0000-000011000000}">
      <text>
        <r>
          <rPr>
            <sz val="8"/>
            <color indexed="81"/>
            <rFont val="Arial Black"/>
            <family val="2"/>
          </rPr>
          <t>ALIMENTAÇÃO - É UMA OBRIGAÇÃO OU UMA FACULDADE DO EMPREGADOR?</t>
        </r>
        <r>
          <rPr>
            <sz val="8"/>
            <color indexed="81"/>
            <rFont val="Tahoma"/>
            <family val="2"/>
          </rPr>
          <t xml:space="preserve">
</t>
        </r>
        <r>
          <rPr>
            <sz val="8"/>
            <color indexed="81"/>
            <rFont val="Arial Black"/>
            <family val="2"/>
          </rPr>
          <t xml:space="preserve">A principio, a empresa NÃO é obrigada a pagar ou fornecer refeição ao trabalhador, isto porque não existe previsão na lei sobre a obrigatoriedade. </t>
        </r>
        <r>
          <rPr>
            <sz val="12"/>
            <color indexed="81"/>
            <rFont val="Calibri"/>
            <family val="2"/>
            <scheme val="minor"/>
          </rPr>
          <t>Contudo, muitas CCT’s (Convenções Coletivas de Trabalho) e ACT’s (Acordos Coletivos de Trabalho) celebrados pelos sindicatos estabelecem o pagamento e seus respectivos valores, e neste caso se tornam obrigatórios. Para saber se este é o seu caso, entre em contado com o sindicato de sua categoria.</t>
        </r>
        <r>
          <rPr>
            <sz val="8"/>
            <color indexed="81"/>
            <rFont val="Tahoma"/>
            <family val="2"/>
          </rPr>
          <t xml:space="preserve">
Já Sergio Ferreira Pantaleão, comenta:
</t>
        </r>
        <r>
          <rPr>
            <b/>
            <sz val="8"/>
            <color indexed="81"/>
            <rFont val="Tahoma"/>
            <family val="2"/>
          </rPr>
          <t>A alimentação, diferentemente do vale-transporte, não é uma obrigação legal imposta ao empregador,</t>
        </r>
        <r>
          <rPr>
            <sz val="8"/>
            <color indexed="81"/>
            <rFont val="Tahoma"/>
            <family val="2"/>
          </rPr>
          <t xml:space="preserve"> ou seja, não há lei que estabeleça que o empregador deva fornecer refeição ao empregado.
Não obstante, o art. 458 da CLT dispõe que a alimentação fornecida pelo empregador ao empregado, está compreendida no salário:
Art. 458 da CLT:
"Além do pagamento em dinheiro, compreendem-se no salário, para todos os efeitos legais, a alimentação, habitação, vestuário ou outras prestações in natura que a empresa, por força do contrato ou do costume, fornecer habitualmente ao empregado. Em caso algum será permitido o pagamento com bebidas alcoólicas ou drogas nocivas."
A redação deste artigo foi dada pela Lei 229 de 28.02.1967 e como podemos deduzir, imagina-se que nesta época ainda era possível que o trabalhador tivesse condições (tempo suficiente) para se ausentar do trabalho e fazer sua refeição em sua residência, razão pela qual a alimentação poderia ser considerada como salário.
Com o crescimento da economia, o mercado de trabalho tomou uma dimensão gigantesca e observamos, já há muito tempo, que tornou-se um privilégio poder ter as refeições diárias no ambiente familiar, pois é comum o trabalhador residir em uma cidade e trabalhar em outra ou, ainda que a residência seja na mesma cidade em que labora, o tempo de deslocamento entre o trabalho e residência é bem superior a 1 (uma) hora, inviabilizando tanto ao empregado quanto ao empregador se valer deste desgaste.
</t>
        </r>
        <r>
          <rPr>
            <b/>
            <sz val="8"/>
            <color indexed="81"/>
            <rFont val="Arial"/>
            <family val="2"/>
          </rPr>
          <t xml:space="preserve">
</t>
        </r>
        <r>
          <rPr>
            <b/>
            <sz val="11"/>
            <color indexed="81"/>
            <rFont val="Arial"/>
            <family val="2"/>
          </rPr>
          <t>Assim como em vários outros aspectos trabalhistas, a questão da alimentação vem sendo negociada por ajuste individual com o empregador ou por meio de normas coletivas (convenções, acordos coletivos e sentenças normativas).</t>
        </r>
        <r>
          <rPr>
            <sz val="8"/>
            <color indexed="81"/>
            <rFont val="Tahoma"/>
            <family val="2"/>
          </rPr>
          <t xml:space="preserve">
Em complemento a alguns direitos dos trabalhadores estabelecidos pela CLT, os acordos individuais ou coletivos garantem ao empregado o fornecimento de alimentação in natura, ou mediante vales (também chamados de tíquetes refeição ou alimentação) ou cartões.
É indiscutível que o fato não se trata apenas de uma questão legal, mas da necessidade do próprio empregador que, num mercado competitivo e que preza pela qualidade e a necessidade de atender seus clientes em tempo cada vez mais curto, necessitam que os empregados se ausentem o menor tempo possível da atividade laboral.
Não obstante, se considerarmos que não há obrigação no fornecimento de alimentação por parte do empregador e se este tivesse a disponibilidade de dispensar seus empregados para fazer suas refeições nas próprias residências, ainda assim teria alguns inconvenientes como o tempo despendido pelo empregado (ida e volta), os riscos de acidente de trajeto, as intervenções familiares (problemas conjugais, doenças, afazeres e etc.) que poderiam dispersar a atenção no trabalho por parte do empregado e comprometer, consequentemente, o seu rendimento.
Portanto, embora não haja previsão legal da obrigatoriedade em fornecer a alimentação, o empregador que concede este benefício acaba se beneficiando - obtendo vantagens como os incentivos fiscais e principalmente, a satisfação do trabalhador. Este terá como preocupação a melhoria do rendimento do seu trabalho (produtividade) e não como irá fazer ou deixar de fazer uma refeição com qualidade, tempo de transporte, etc.
Vale ressaltar que a lei dispõe sobre a ajuda alimentação por parte do empregador e não no custeio total, ou seja, o fornecimento de alimentação pela empresa de forma gratuita, caracteriza parcela de natureza salarial (art. 458 da CLT), incidindo assim, todos os reflexos trabalhistas sobre o valor pago.
</t>
        </r>
        <r>
          <rPr>
            <b/>
            <sz val="8"/>
            <color indexed="81"/>
            <rFont val="Tahoma"/>
            <family val="2"/>
          </rPr>
          <t xml:space="preserve">
FONTE:  
</t>
        </r>
        <r>
          <rPr>
            <b/>
            <sz val="8"/>
            <color indexed="39"/>
            <rFont val="Tahoma"/>
            <family val="2"/>
          </rPr>
          <t>https://www.guiatrabalhista.com.br/tematicas/empregador_alimentacao.htm;
https://www.jusbrasil.com.br/noticias/vale-alimentacao-a-empresa-e-obrigada-a-pagar/239422069;</t>
        </r>
      </text>
    </comment>
    <comment ref="W4" authorId="0" shapeId="0" xr:uid="{00000000-0006-0000-0000-000012000000}">
      <text>
        <r>
          <rPr>
            <b/>
            <sz val="8"/>
            <color indexed="81"/>
            <rFont val="Arial Black"/>
            <family val="2"/>
          </rPr>
          <t>Recomendação sobre cálculo do VALE TRANSPORTE</t>
        </r>
        <r>
          <rPr>
            <sz val="8"/>
            <color indexed="81"/>
            <rFont val="Tahoma"/>
            <family val="2"/>
          </rPr>
          <t xml:space="preserve">
Na planilha seguirá a multiplicação de "0" (zero) </t>
        </r>
        <r>
          <rPr>
            <b/>
            <u/>
            <sz val="8"/>
            <color indexed="81"/>
            <rFont val="Tahoma"/>
            <family val="2"/>
          </rPr>
          <t>vezes</t>
        </r>
        <r>
          <rPr>
            <sz val="8"/>
            <color indexed="81"/>
            <rFont val="Tahoma"/>
            <family val="2"/>
          </rPr>
          <t xml:space="preserve"> 44 (quarenta e quatro) passagens, considerando que para efeito de cálculo, deve-se considerar a quantidade total de dias que o COLBORADOR venha a possivelmente prestar serviço, neste caso 22 (vinte e dois) dias vezes 02 (duas) passagens diárias, para que o Funcionário preste serviço todo o mês. Claro que, se prestar serviço por escala, dia sim e dia não, o cálculo deverá ser ajustado.
</t>
        </r>
        <r>
          <rPr>
            <sz val="8"/>
            <color indexed="81"/>
            <rFont val="Arial Black"/>
            <family val="2"/>
          </rPr>
          <t>DA LEGISLAÇÃO:</t>
        </r>
        <r>
          <rPr>
            <sz val="8"/>
            <color indexed="81"/>
            <rFont val="Tahoma"/>
            <family val="2"/>
          </rPr>
          <t xml:space="preserve">
O PRESIDENTE DA REPÚBLICA faço saber que o Congresso Nacional decreta e eu sanciono a seguinte Lei:
Art. 1º Fica instituído o vale-transporte, (Vetado) que o empregador, pessoa física ou jurídica, antecipará ao empregado para utilização efetiva em despesas de deslocamento residência-trabalho e vice-versa, através do sistema de transporte coletivo público, urbano ou intermunicipal e/ou interestadual com características semelhantes aos urbanos, geridos diretamente ou mediante concessão ou permissão de linhas regulares e com tarifas fixadas pela autoridade competente, excluídos os serviços seletivos e os especiais.(Redação dada pela Lei nº 7.619, de 30.9.1987).
Art. 2º - O Vale-Transporte, concedido nas condições e limites definidos, nesta Lei, no que se refere à contribuição do empregador: (Renumerado do art . 3º,  pela Lei 7.619, de 30.9.1987).
a) não tem natureza salarial, nem se incorpora à remuneração para quaisquer efeitos;
b) não constitui base de incidência de contribuição previdenciária ou de Fundo de Garantia por Tempo de Serviço;
c) não se configura como rendimento tributável do trabalhador.
Art. 4º - A concessão do benefício ora instituído implica a aquisição pelo empregador dos Vales-Transporte necessários aos deslocamentos do trabalhador no percurso residência-trabalho e vice-versa, no serviço de transporte que melhor se adequar. (Renumerado do art . 5º,  pela Lei 7.619, de 30.9.1987)    (Vide Medida Provisória nº 2.189-49, de 2001)   (Vide Lei complementar nº 150, de 2015).
Parágrafo único - O empregador participará dos gastos de deslocamento do trabalhador com a ajuda de custo equivalente à parcela que exceder a 6% (seis por cento) de seu salário básico.
Art. 5º - A empresa operadora do sistema de transporte coletivo público fica obrigada a emitir e a comercializar o Vale-Transporte, ao preço da tarifa vigente, colocando-o à disposição dos empregadores em geral e assumindo os custos dessa obrigação, sem repassá-los para a tarifa dos serviços. (Renumerado do art . 6º,  pela Lei 7.619, de 30.9.1987).
§ 1º Nas regiões metropolitanas, aglomerações urbanas e microrregiões, será instalado, pelo menos, um posto de vendas para cada grupo de cem mil habitantes na localidade, que comercializarão todos os tipos de Vale-Transporte.  (Redação dada pela Lei nº 7.855, de 24.10.89).
§ 2º - Fica facultado à empresa operadora delegar a emissão e a comercialização do Vale-Trasporte, bem como consorciar-se em central de vendas, para efeito de cumprimento do disposto nesta Lei.
§ 3º - </t>
        </r>
        <r>
          <rPr>
            <b/>
            <sz val="8"/>
            <color indexed="81"/>
            <rFont val="Tahoma"/>
            <family val="2"/>
          </rPr>
          <t xml:space="preserve">Para fins de cálculo do valor do Vale-Transporte, será adotada a tarifa integral do deslocamento </t>
        </r>
        <r>
          <rPr>
            <sz val="8"/>
            <color indexed="81"/>
            <rFont val="Tahoma"/>
            <family val="2"/>
          </rPr>
          <t xml:space="preserve">do trabalhador, sem descontos, mesmo que previstos na legislação local.
</t>
        </r>
        <r>
          <rPr>
            <b/>
            <sz val="8"/>
            <color indexed="81"/>
            <rFont val="Tahoma"/>
            <family val="2"/>
          </rPr>
          <t>FONTE:</t>
        </r>
        <r>
          <rPr>
            <sz val="8"/>
            <color indexed="81"/>
            <rFont val="Tahoma"/>
            <family val="2"/>
          </rPr>
          <t xml:space="preserve"> </t>
        </r>
        <r>
          <rPr>
            <b/>
            <sz val="8"/>
            <color indexed="39"/>
            <rFont val="Tahoma"/>
            <family val="2"/>
          </rPr>
          <t>https://www.planalto.gov.br/ccivil_03/leis/L7418compilado.htm;</t>
        </r>
      </text>
    </comment>
    <comment ref="X4" authorId="0" shapeId="0" xr:uid="{00000000-0006-0000-0000-000013000000}">
      <text>
        <r>
          <rPr>
            <sz val="9"/>
            <color indexed="81"/>
            <rFont val="Tahoma"/>
            <family val="2"/>
          </rPr>
          <t xml:space="preserve">Quando um trabalhador é contratado via </t>
        </r>
        <r>
          <rPr>
            <b/>
            <sz val="12"/>
            <color indexed="81"/>
            <rFont val="Arial Black"/>
            <family val="2"/>
          </rPr>
          <t>CLT</t>
        </r>
        <r>
          <rPr>
            <sz val="9"/>
            <color indexed="81"/>
            <rFont val="Tahoma"/>
            <family val="2"/>
          </rPr>
          <t xml:space="preserve">, isso quer dizer que o emprego dele será formal, com carteira assinada, e ele terá direito aos principais benefícios da CLT como FGTS, INSS, décimo terceiro, férias, jornada de trabalho de até 08 horas diárias, e diversos outros direitos previstos nesta consolidação.
Relações Remuneradas de Trabalho Sem Vínculo Empregatício CLT - Apresentando a Questão.
As relações remuneradas de trabalho sem vínculo empregatício CLT são todas aquelas relações de trabalho remunerado em que não estão presentes na prática os quatro requisitos do vínculo empregatício:
Subordinação;
Habitualidade;
Pessoalidade;
Remuneração.
</t>
        </r>
        <r>
          <rPr>
            <b/>
            <sz val="9"/>
            <color indexed="81"/>
            <rFont val="Tahoma"/>
            <family val="2"/>
          </rPr>
          <t>O ponto principal é se atentar para que essas relações sejam feitas de maneira correta, sem que ocorra fraudes e situações de insegurança jurídica para as OSCs.</t>
        </r>
        <r>
          <rPr>
            <sz val="9"/>
            <color indexed="81"/>
            <rFont val="Tahoma"/>
            <family val="2"/>
          </rPr>
          <t xml:space="preserve">
Maiores detalhes, acessar </t>
        </r>
        <r>
          <rPr>
            <b/>
            <sz val="9"/>
            <color indexed="81"/>
            <rFont val="Tahoma"/>
            <family val="2"/>
          </rPr>
          <t>FONTES</t>
        </r>
        <r>
          <rPr>
            <sz val="9"/>
            <color indexed="81"/>
            <rFont val="Tahoma"/>
            <family val="2"/>
          </rPr>
          <t xml:space="preserve"> de pesquisa:
</t>
        </r>
        <r>
          <rPr>
            <b/>
            <sz val="9"/>
            <color indexed="39"/>
            <rFont val="Tahoma"/>
            <family val="2"/>
          </rPr>
          <t>https://www.pontotel.com.br/o-que-e-clt/#:~:text=Quando%20um%20trabalhador%20%C3%A9%20contratado,outros%20direitos%20previstos%20nesta%20consolida%C3%A7%C3%A3o.;
file:///G:/CONV%C3%8ANIOS%20E%20OUTROS%20INSTRUMENTOS/MODELOS%20DE%20FORM%20APOIO%20P.%20CONTAS/FL%20PAGTO%20E%20RESCIS%C3%95ES/VincTrabalho-Remunerado-nas-OSCs%20e%20Outras-Rel%20Trabalho.pdf</t>
        </r>
      </text>
    </comment>
    <comment ref="Y4" authorId="0" shapeId="0" xr:uid="{00000000-0006-0000-0000-000014000000}">
      <text>
        <r>
          <rPr>
            <sz val="9"/>
            <color indexed="81"/>
            <rFont val="Tahoma"/>
            <family val="2"/>
          </rPr>
          <t xml:space="preserve">Quando um trabalhador é contratado via </t>
        </r>
        <r>
          <rPr>
            <sz val="12"/>
            <color indexed="81"/>
            <rFont val="Arial Black"/>
            <family val="2"/>
          </rPr>
          <t>CLT</t>
        </r>
        <r>
          <rPr>
            <sz val="9"/>
            <color indexed="81"/>
            <rFont val="Tahoma"/>
            <family val="2"/>
          </rPr>
          <t xml:space="preserve">, isso quer dizer que o emprego dele será formal, com carteira assinada, e ele terá direito aos principais benefícios da CLT como FGTS, INSS, décimo terceiro, férias, jornada de trabalho de até 08 horas diárias, e diversos outros direitos previstos nesta consolidação.
Relações Remuneradas de Trabalho Sem Vínculo Empregatício CLT - Apresentando a Questão.
As relações remuneradas de trabalho sem vínculo empregatício CLT são todas aquelas relações de trabalho remunerado em que não estão presentes na prática os quatro requisitos do vínculo empregatício:
Subordinação;
Habitualidade;
Pessoalidade;
Remuneração.
</t>
        </r>
        <r>
          <rPr>
            <b/>
            <sz val="9"/>
            <color indexed="81"/>
            <rFont val="Tahoma"/>
            <family val="2"/>
          </rPr>
          <t>O ponto principal é se atentar para que essas relações sejam feitas de maneira correta, sem que ocorra fraudes e situações de insegurança jurídica para as OSCs.</t>
        </r>
        <r>
          <rPr>
            <sz val="9"/>
            <color indexed="81"/>
            <rFont val="Tahoma"/>
            <family val="2"/>
          </rPr>
          <t xml:space="preserve">
Maiores detalhes, acessar </t>
        </r>
        <r>
          <rPr>
            <b/>
            <sz val="9"/>
            <color indexed="81"/>
            <rFont val="Tahoma"/>
            <family val="2"/>
          </rPr>
          <t>FONTES</t>
        </r>
        <r>
          <rPr>
            <sz val="9"/>
            <color indexed="81"/>
            <rFont val="Tahoma"/>
            <family val="2"/>
          </rPr>
          <t xml:space="preserve"> de pesquisa:
</t>
        </r>
        <r>
          <rPr>
            <b/>
            <sz val="9"/>
            <color indexed="39"/>
            <rFont val="Tahoma"/>
            <family val="2"/>
          </rPr>
          <t xml:space="preserve">
https://www.pontotel.com.br/o-que-e-clt/#:~:text=Quando%20um%20trabalhador%20%C3%A9%20contratado,outros%20direitos%20previstos%20nesta%20consolida%C3%A7%C3%A3o.;
file:///G:/CONV%C3%8ANIOS%20E%20OUTROS%20INSTRUMENTOS/MODELOS%20DE%20FORM%20APOIO%20P.%20CONTAS/FL%20PAGTO%20E%20RESCIS%C3%95ES/VincTrabalho-Remunerado-nas-OSCs%20e%20Outras-Rel%20Trabalho.pdf</t>
        </r>
      </text>
    </comment>
    <comment ref="Z4" authorId="0" shapeId="0" xr:uid="{00000000-0006-0000-0000-000015000000}">
      <text>
        <r>
          <rPr>
            <b/>
            <sz val="9"/>
            <color indexed="81"/>
            <rFont val="Tahoma"/>
            <family val="2"/>
          </rPr>
          <t>Quais são os três tipos de contrato de trabalho remunerado que não geram o vínculo de emprego previsto na CLT?</t>
        </r>
        <r>
          <rPr>
            <sz val="9"/>
            <color indexed="81"/>
            <rFont val="Tahoma"/>
            <family val="2"/>
          </rPr>
          <t xml:space="preserve">
1. Contrato de prestação de serviço de profissional autônomo (pessoa física);
2. Contrato de prestação de serviço de pessoa jurídica;
2. Estágio remunerado;
Não é obrigatório pela legislação que as organizações da sociedade civil façam editais ou chamamento público para contratação de qualquer forma. Por serem entidades privadas, têm liberdade para fazer contratação de acordo com o que lhe convir. No entanto, é recomendável para a boa governança, que as organizações sigam os princípios da impessoalidade, publicidade e transparência, e, sempre que possível ou acharem adequado, façam editais ou chamamentos públicos para realizar contratação. Mas, RECOMENDA-SE AINDA QUE, </t>
        </r>
        <r>
          <rPr>
            <b/>
            <sz val="9"/>
            <color indexed="81"/>
            <rFont val="Tahoma"/>
            <family val="2"/>
          </rPr>
          <t xml:space="preserve">a OSC um processo de seleção, em que deixem transparente a forma de contratação, e que respeitaram tais princípios.
</t>
        </r>
        <r>
          <rPr>
            <sz val="9"/>
            <color indexed="81"/>
            <rFont val="Tahoma"/>
            <family val="2"/>
          </rPr>
          <t xml:space="preserve">
</t>
        </r>
        <r>
          <rPr>
            <b/>
            <u/>
            <sz val="9"/>
            <color indexed="81"/>
            <rFont val="Tahoma"/>
            <family val="2"/>
          </rPr>
          <t>No momento da contratação do(a) profissional autônomo(a), as OSCs devem</t>
        </r>
        <r>
          <rPr>
            <b/>
            <sz val="9"/>
            <color indexed="81"/>
            <rFont val="Tahoma"/>
            <family val="2"/>
          </rPr>
          <t>:</t>
        </r>
        <r>
          <rPr>
            <sz val="9"/>
            <color indexed="81"/>
            <rFont val="Tahoma"/>
            <family val="2"/>
          </rPr>
          <t xml:space="preserve">
Requerer o número de registro do INSS do(a) trabalhador(a) autônomo(a);
Verificar se o(a) profissional é cadastrado(a) na Prefeitura da Cidade onde ocorrerá a prestação de serviços, possuindo Cadastro de Contribuinte Municipal (CCM);
Verificar se o(a) profissional está em dia com os recolhimentos de INSS e ISS;
Realizar contrato de prestação de serviço;
Exigir registro profissional, quando for o caso;
</t>
        </r>
        <r>
          <rPr>
            <sz val="9"/>
            <color indexed="81"/>
            <rFont val="Arial Black"/>
            <family val="2"/>
          </rPr>
          <t xml:space="preserve">O contrato de prestação de serviços </t>
        </r>
        <r>
          <rPr>
            <sz val="9"/>
            <color indexed="81"/>
            <rFont val="Tahoma"/>
            <family val="2"/>
          </rPr>
          <t xml:space="preserve">de profissional autônomo (a) deve seguir o que determina os artigos 593 a 609 do Código Civil (Lei 10.406/2006).
</t>
        </r>
        <r>
          <rPr>
            <b/>
            <sz val="9"/>
            <color indexed="81"/>
            <rFont val="Tahoma"/>
            <family val="2"/>
          </rPr>
          <t xml:space="preserve">Além da </t>
        </r>
        <r>
          <rPr>
            <b/>
            <sz val="9"/>
            <color indexed="81"/>
            <rFont val="Arial Black"/>
            <family val="2"/>
          </rPr>
          <t>remuneração mensal acordada</t>
        </r>
        <r>
          <rPr>
            <b/>
            <sz val="9"/>
            <color indexed="81"/>
            <rFont val="Tahoma"/>
            <family val="2"/>
          </rPr>
          <t xml:space="preserve"> no contrato, a organização tem obrigação de:</t>
        </r>
        <r>
          <rPr>
            <sz val="9"/>
            <color indexed="81"/>
            <rFont val="Tahoma"/>
            <family val="2"/>
          </rPr>
          <t xml:space="preserve">
Reter </t>
        </r>
        <r>
          <rPr>
            <b/>
            <sz val="9"/>
            <color indexed="81"/>
            <rFont val="Tahoma"/>
            <family val="2"/>
          </rPr>
          <t>11%</t>
        </r>
        <r>
          <rPr>
            <sz val="9"/>
            <color indexed="81"/>
            <rFont val="Tahoma"/>
            <family val="2"/>
          </rPr>
          <t xml:space="preserve"> do valor pago referente ao </t>
        </r>
        <r>
          <rPr>
            <b/>
            <sz val="9"/>
            <color indexed="81"/>
            <rFont val="Tahoma"/>
            <family val="2"/>
          </rPr>
          <t>INSS</t>
        </r>
        <r>
          <rPr>
            <sz val="9"/>
            <color indexed="81"/>
            <rFont val="Tahoma"/>
            <family val="2"/>
          </rPr>
          <t xml:space="preserve">;
Recolher </t>
        </r>
        <r>
          <rPr>
            <b/>
            <sz val="9"/>
            <color indexed="81"/>
            <rFont val="Tahoma"/>
            <family val="2"/>
          </rPr>
          <t>20%</t>
        </r>
        <r>
          <rPr>
            <sz val="9"/>
            <color indexed="81"/>
            <rFont val="Tahoma"/>
            <family val="2"/>
          </rPr>
          <t xml:space="preserve"> sobre o valor pago para ser destinado à previdência social - </t>
        </r>
        <r>
          <rPr>
            <b/>
            <sz val="9"/>
            <color indexed="81"/>
            <rFont val="Tahoma"/>
            <family val="2"/>
          </rPr>
          <t>INSS PATRONAL;</t>
        </r>
        <r>
          <rPr>
            <sz val="9"/>
            <color indexed="81"/>
            <rFont val="Tahoma"/>
            <family val="2"/>
          </rPr>
          <t xml:space="preserve">
Fazer o desconto e o recolhimento do </t>
        </r>
        <r>
          <rPr>
            <b/>
            <sz val="9"/>
            <color indexed="81"/>
            <rFont val="Tahoma"/>
            <family val="2"/>
          </rPr>
          <t>imposto de renda retido na fonte (IRRF)</t>
        </r>
        <r>
          <rPr>
            <sz val="9"/>
            <color indexed="81"/>
            <rFont val="Tahoma"/>
            <family val="2"/>
          </rPr>
          <t xml:space="preserve"> de acordo com a tabela progressiva do imposto para pessoas físicas;
</t>
        </r>
        <r>
          <rPr>
            <b/>
            <sz val="9"/>
            <color indexed="81"/>
            <rFont val="Tahoma"/>
            <family val="2"/>
          </rPr>
          <t>OBRIGAÇÕES ACCESSÓRIAS</t>
        </r>
        <r>
          <rPr>
            <sz val="9"/>
            <color indexed="81"/>
            <rFont val="Tahoma"/>
            <family val="2"/>
          </rPr>
          <t xml:space="preserve">
Verificar na prefeitura da cidade onde ocorrerá a prestação de serviços de quem é a responsabilidade, de acordo com a lei municipal de recolher o imposto sobre serviços de qualquer natureza (ISSQN);
Esta obrigação tem variação de acordo com o município e tipo de serviço prestado. Em alguns casos, é obrigação da organização descontar no pagamento e recolher imposto junto à prefeitura; Incluir o(a) trabalhador(a) autônomo(a) na base de dados da previdência social e receita federal, por intermédio da GFIP (guia de recolhimento do FGTS e de informações à previdência social).
Esta obrigação é feita pela contabilidade da organização.</t>
        </r>
        <r>
          <rPr>
            <b/>
            <sz val="9"/>
            <color indexed="81"/>
            <rFont val="Tahoma"/>
            <family val="2"/>
          </rPr>
          <t xml:space="preserve">
</t>
        </r>
        <r>
          <rPr>
            <sz val="9"/>
            <color indexed="81"/>
            <rFont val="Tahoma"/>
            <family val="2"/>
          </rPr>
          <t xml:space="preserve">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text>
    </comment>
    <comment ref="AA4" authorId="0" shapeId="0" xr:uid="{00000000-0006-0000-0000-000016000000}">
      <text>
        <r>
          <rPr>
            <b/>
            <sz val="9"/>
            <color indexed="81"/>
            <rFont val="Tahoma"/>
            <family val="2"/>
          </rPr>
          <t>Quais são os três tipos de contrato de trabalho remunerado que não geram o vínculo de emprego previsto na CLT?</t>
        </r>
        <r>
          <rPr>
            <sz val="9"/>
            <color indexed="81"/>
            <rFont val="Tahoma"/>
            <family val="2"/>
          </rPr>
          <t xml:space="preserve">
1. Contrato de prestação de serviço de profissional autônomo (pessoa física);
2. Contrato de prestação de serviço de pessoa jurídica;
2. Estágio remunerado;
Não é obrigatório pela legislação que as organizações da sociedade civil façam editais ou chamamento público para contratação de qualquer forma. Por serem entidades privadas, têm liberdade para fazer contratação de acordo com o que lhe convir. No entanto, é recomendável para a boa governança, que as organizações sigam os princípios da impessoalidade, publicidade e transparência, e, sempre que possível ou acharem adequado, façam editais ou chamamentos públicos para realizar contratação. Mas, RECOMENDA-SE AINDA QUE, </t>
        </r>
        <r>
          <rPr>
            <b/>
            <sz val="9"/>
            <color indexed="81"/>
            <rFont val="Tahoma"/>
            <family val="2"/>
          </rPr>
          <t xml:space="preserve">a OSC um processo de seleção, em que deixem transparente a forma de contratação, e que respeitaram tais princípios.
</t>
        </r>
        <r>
          <rPr>
            <sz val="9"/>
            <color indexed="81"/>
            <rFont val="Tahoma"/>
            <family val="2"/>
          </rPr>
          <t xml:space="preserve">
</t>
        </r>
        <r>
          <rPr>
            <b/>
            <u/>
            <sz val="9"/>
            <color indexed="81"/>
            <rFont val="Tahoma"/>
            <family val="2"/>
          </rPr>
          <t>No momento da contratação do(a) profissional autônomo(a), as OSCs devem</t>
        </r>
        <r>
          <rPr>
            <b/>
            <sz val="9"/>
            <color indexed="81"/>
            <rFont val="Tahoma"/>
            <family val="2"/>
          </rPr>
          <t>:</t>
        </r>
        <r>
          <rPr>
            <sz val="9"/>
            <color indexed="81"/>
            <rFont val="Tahoma"/>
            <family val="2"/>
          </rPr>
          <t xml:space="preserve">
Requerer o número de registro do INSS do(a) trabalhador(a) autônomo(a);
Verificar se o(a) profissional é cadastrado(a) na Prefeitura da Cidade onde ocorrerá a prestação de serviços, possuindo Cadastro de Contribuinte Municipal (CCM);
Verificar se o(a) profissional está em dia com os recolhimentos de INSS e ISS;
Realizar contrato de prestação de serviço;
Exigir registro profissional, quando for o caso;
</t>
        </r>
        <r>
          <rPr>
            <sz val="9"/>
            <color indexed="81"/>
            <rFont val="Arial Black"/>
            <family val="2"/>
          </rPr>
          <t xml:space="preserve">O contrato de prestação de serviços </t>
        </r>
        <r>
          <rPr>
            <sz val="9"/>
            <color indexed="81"/>
            <rFont val="Tahoma"/>
            <family val="2"/>
          </rPr>
          <t xml:space="preserve">de profissional autônomo (a) deve seguir o que determina os artigos 593 a 609 do Código Civil (Lei 10.406/2006).
</t>
        </r>
        <r>
          <rPr>
            <b/>
            <sz val="9"/>
            <color indexed="81"/>
            <rFont val="Tahoma"/>
            <family val="2"/>
          </rPr>
          <t xml:space="preserve">Além da </t>
        </r>
        <r>
          <rPr>
            <b/>
            <sz val="9"/>
            <color indexed="81"/>
            <rFont val="Arial Black"/>
            <family val="2"/>
          </rPr>
          <t>remuneração mensal acordada</t>
        </r>
        <r>
          <rPr>
            <b/>
            <sz val="9"/>
            <color indexed="81"/>
            <rFont val="Tahoma"/>
            <family val="2"/>
          </rPr>
          <t xml:space="preserve"> no contrato, a organização tem obrigação de:</t>
        </r>
        <r>
          <rPr>
            <sz val="9"/>
            <color indexed="81"/>
            <rFont val="Tahoma"/>
            <family val="2"/>
          </rPr>
          <t xml:space="preserve">
Reter </t>
        </r>
        <r>
          <rPr>
            <b/>
            <sz val="9"/>
            <color indexed="81"/>
            <rFont val="Tahoma"/>
            <family val="2"/>
          </rPr>
          <t>11%</t>
        </r>
        <r>
          <rPr>
            <sz val="9"/>
            <color indexed="81"/>
            <rFont val="Tahoma"/>
            <family val="2"/>
          </rPr>
          <t xml:space="preserve"> do valor pago referente ao </t>
        </r>
        <r>
          <rPr>
            <b/>
            <sz val="9"/>
            <color indexed="81"/>
            <rFont val="Tahoma"/>
            <family val="2"/>
          </rPr>
          <t>INSS</t>
        </r>
        <r>
          <rPr>
            <sz val="9"/>
            <color indexed="81"/>
            <rFont val="Tahoma"/>
            <family val="2"/>
          </rPr>
          <t xml:space="preserve">;
Recolher </t>
        </r>
        <r>
          <rPr>
            <b/>
            <sz val="9"/>
            <color indexed="81"/>
            <rFont val="Tahoma"/>
            <family val="2"/>
          </rPr>
          <t>20%</t>
        </r>
        <r>
          <rPr>
            <sz val="9"/>
            <color indexed="81"/>
            <rFont val="Tahoma"/>
            <family val="2"/>
          </rPr>
          <t xml:space="preserve"> sobre o valor pago para ser destinado à previdência social - </t>
        </r>
        <r>
          <rPr>
            <b/>
            <sz val="9"/>
            <color indexed="81"/>
            <rFont val="Tahoma"/>
            <family val="2"/>
          </rPr>
          <t>INSS PATRONAL;</t>
        </r>
        <r>
          <rPr>
            <sz val="9"/>
            <color indexed="81"/>
            <rFont val="Tahoma"/>
            <family val="2"/>
          </rPr>
          <t xml:space="preserve">
Fazer o desconto e o recolhimento do </t>
        </r>
        <r>
          <rPr>
            <b/>
            <sz val="9"/>
            <color indexed="81"/>
            <rFont val="Tahoma"/>
            <family val="2"/>
          </rPr>
          <t>imposto de renda retido na fonte (IRRF)</t>
        </r>
        <r>
          <rPr>
            <sz val="9"/>
            <color indexed="81"/>
            <rFont val="Tahoma"/>
            <family val="2"/>
          </rPr>
          <t xml:space="preserve"> de acordo com a tabela progressiva do imposto para pessoas físicas;
</t>
        </r>
        <r>
          <rPr>
            <b/>
            <sz val="9"/>
            <color indexed="81"/>
            <rFont val="Tahoma"/>
            <family val="2"/>
          </rPr>
          <t>OBRIGAÇÕES ACCESSÓRIAS</t>
        </r>
        <r>
          <rPr>
            <sz val="9"/>
            <color indexed="81"/>
            <rFont val="Tahoma"/>
            <family val="2"/>
          </rPr>
          <t xml:space="preserve">
Verificar na prefeitura da cidade onde ocorrerá a prestação de serviços de quem é a responsabilidade, de acordo com a lei municipal de recolher o imposto sobre serviços de qualquer natureza (ISSQN);
Esta obrigação tem variação de acordo com o município e tipo de serviço prestado. Em alguns casos, é obrigação da organização descontar no pagamento e recolher imposto junto à prefeitura; Incluir o(a) trabalhador(a) autônomo(a) na base de dados da previdência social e receita federal, por intermédio da GFIP (guia de recolhimento do FGTS e de informações à previdência social).
Esta obrigação é feita pela contabilidade da organização.</t>
        </r>
        <r>
          <rPr>
            <b/>
            <sz val="9"/>
            <color indexed="81"/>
            <rFont val="Tahoma"/>
            <family val="2"/>
          </rPr>
          <t xml:space="preserve">
</t>
        </r>
        <r>
          <rPr>
            <sz val="9"/>
            <color indexed="81"/>
            <rFont val="Tahoma"/>
            <family val="2"/>
          </rPr>
          <t xml:space="preserve">
</t>
        </r>
        <r>
          <rPr>
            <b/>
            <sz val="9"/>
            <color indexed="81"/>
            <rFont val="Tahoma"/>
            <family val="2"/>
          </rPr>
          <t xml:space="preserve">FONTE: </t>
        </r>
        <r>
          <rPr>
            <sz val="9"/>
            <color indexed="81"/>
            <rFont val="Tahoma"/>
            <family val="2"/>
          </rPr>
          <t xml:space="preserve">
</t>
        </r>
        <r>
          <rPr>
            <b/>
            <sz val="9"/>
            <color indexed="39"/>
            <rFont val="Tahoma"/>
            <family val="2"/>
          </rPr>
          <t xml:space="preserve">
https://www.contabilizei.com.br/contabilidade-online/contrato-pj/;
file:///G:/CONV%C3%8ANIOS%20E%20OUTROS%20INSTRUMENTOS/MODELOS%20DE%20FORM%20APOIO%20P.%20CONTAS/FL%20PAGTO%20E%20RESCIS%C3%95ES/VincTrabalho-Remunerado-nas-OSCs%20e%20Outras-Rel%20Trabalho.pdf;</t>
        </r>
      </text>
    </comment>
    <comment ref="AB4" authorId="0" shapeId="0" xr:uid="{00000000-0006-0000-0000-000017000000}">
      <text>
        <r>
          <rPr>
            <sz val="9"/>
            <color indexed="81"/>
            <rFont val="Arial Black"/>
            <family val="2"/>
          </rPr>
          <t>O que é o contrato de prestação de serviço de pessoa jurídica?</t>
        </r>
        <r>
          <rPr>
            <sz val="9"/>
            <color indexed="81"/>
            <rFont val="Tahoma"/>
            <family val="2"/>
          </rPr>
          <t xml:space="preserve">
É a situação em que uma pessoa jurídica contrata outra para a prestação de um serviço. Normalmente, é um profissional que tem uma empresa registrada e suporta todos os encargos para a execução de um serviço. É de sua responsabilidade a emissão de nota fiscal pelo serviço efetuado.
</t>
        </r>
        <r>
          <rPr>
            <b/>
            <sz val="9"/>
            <color indexed="81"/>
            <rFont val="Tahoma"/>
            <family val="2"/>
          </rPr>
          <t>A prestação de serviço pode ocorrer por diferentes pessoas jurídicas, sendo as principais:</t>
        </r>
        <r>
          <rPr>
            <sz val="9"/>
            <color indexed="81"/>
            <rFont val="Tahoma"/>
            <family val="2"/>
          </rPr>
          <t xml:space="preserve">
Empresário Individual: Profissional que trabalha por conta própria e é proprietário(a) da empresa (artigo 966 do Código Civil);
</t>
        </r>
        <r>
          <rPr>
            <b/>
            <sz val="9"/>
            <color indexed="81"/>
            <rFont val="Tahoma"/>
            <family val="2"/>
          </rPr>
          <t xml:space="preserve">Microempreendedor Individual (MEI): </t>
        </r>
        <r>
          <rPr>
            <sz val="9"/>
            <color indexed="81"/>
            <rFont val="Tahoma"/>
            <family val="2"/>
          </rPr>
          <t xml:space="preserve">Tipo de empresário(a) individual que opera no Simples Nacional, aqui há isenção dos tributos federais, mas o limite da receita bruta anual é de até R$ 81.000,00 (oitenta mil reais) (artigo 966 do Código Civil e artigo 18-A Lei Complementar 126/2006);
</t>
        </r>
        <r>
          <rPr>
            <b/>
            <sz val="9"/>
            <color indexed="81"/>
            <rFont val="Tahoma"/>
            <family val="2"/>
          </rPr>
          <t xml:space="preserve">Empresa Individual de Responsabilidade Limitada (EIRELI): </t>
        </r>
        <r>
          <rPr>
            <sz val="9"/>
            <color indexed="81"/>
            <rFont val="Tahoma"/>
            <family val="2"/>
          </rPr>
          <t xml:space="preserve">Constituída com o capital integralizado de, no mínimo, 100 (cem) salários mínimos. Além disso, somente o patrimônio da empresa será utilizado para pagar as dívidas do negócio (artigo 980 do Código Civil).
Nesse tipo de contratação, a OSC não arca com os encargos e obrigações trabalhistas, esses ficam de responsabilidade da pessoa que trabalha como pessoa jurídica, que deve recolher o imposto de renda e pagar os tributos, como o Imposto Sobre Serviços (ISS), entre outros.
É imprescindível que nesta relação não haja as características da relação de vínculo empregatício (habitualidade, pessoalidade, remuneração e subordinação), caso contrário, há uma situação de prática ilegal, popularmente chamada de “pejotização”. De acordo com o artigo 9o da CLT, são nulos quaisquer atos praticados com a finalidade de desvirtuar, fraudar ou impedir a aplicação dos preceitos descritos na legislação.
</t>
        </r>
        <r>
          <rPr>
            <b/>
            <sz val="9"/>
            <color indexed="81"/>
            <rFont val="Tahoma"/>
            <family val="2"/>
          </rPr>
          <t>A Reforma Trabalhista (Lei 13.467/2017) trouxe duas principais alterações em relação ao regime de contratação de pessoa jurídica.</t>
        </r>
        <r>
          <rPr>
            <sz val="9"/>
            <color indexed="81"/>
            <rFont val="Tahoma"/>
            <family val="2"/>
          </rPr>
          <t xml:space="preserve">
A primeira é a continuidade do trabalho, ou seja, </t>
        </r>
        <r>
          <rPr>
            <b/>
            <sz val="9"/>
            <color indexed="81"/>
            <rFont val="Tahoma"/>
            <family val="2"/>
          </rPr>
          <t>é possível que o(a) contratado(a) trabalhe todos os dias para a OSC sem que se configure o vínculo de emprego</t>
        </r>
        <r>
          <rPr>
            <sz val="9"/>
            <color indexed="81"/>
            <rFont val="Tahoma"/>
            <family val="2"/>
          </rPr>
          <t xml:space="preserve">. A segunda alteração é a possibilidade de exclusividade ou não no contrato de prestação de serviço de pessoa jurídica.
</t>
        </r>
        <r>
          <rPr>
            <b/>
            <sz val="9"/>
            <color indexed="81"/>
            <rFont val="Tahoma"/>
            <family val="2"/>
          </rPr>
          <t xml:space="preserve">
Qual a diferença entre terceirização e a contratação de uma pessoa jurídica? </t>
        </r>
        <r>
          <rPr>
            <sz val="9"/>
            <color indexed="81"/>
            <rFont val="Tahoma"/>
            <family val="2"/>
          </rPr>
          <t xml:space="preserve">A terceirização ocorre quando uma empresa contratada envia profissionais de determinada área para a contratante. </t>
        </r>
        <r>
          <rPr>
            <sz val="9"/>
            <color indexed="81"/>
            <rFont val="Arial Black"/>
            <family val="2"/>
          </rPr>
          <t>Por exemplo</t>
        </r>
        <r>
          <rPr>
            <sz val="9"/>
            <color indexed="81"/>
            <rFont val="Tahoma"/>
            <family val="2"/>
          </rPr>
          <t xml:space="preserve">, uma OSC pode terceirizar as atividades meio, como limpeza, segurança, portaria, entre outros, e a terceirizada enviará a equipe para a organização. Nesses casos, as relações trabalhistas existirão entre os(as) trabalhadores(as) e a terceirizada. Já nos casos de contratação de pessoa jurídica, há um profissional que presta serviço como empresa.
</t>
        </r>
        <r>
          <rPr>
            <b/>
            <sz val="9"/>
            <color indexed="81"/>
            <rFont val="Tahoma"/>
            <family val="2"/>
          </rPr>
          <t xml:space="preserve">Rescisão de contrato PJ </t>
        </r>
        <r>
          <rPr>
            <sz val="9"/>
            <color indexed="81"/>
            <rFont val="Tahoma"/>
            <family val="2"/>
          </rPr>
          <t xml:space="preserve">
Diferentemente da demissão de um funcionário, quando a empresa precisa pagar verbas rescisórias e justificar se houve justa causa, por exemplo, no término do contrato PJ a relação entre as empresas é extinta sem necessidade de maiores ações.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r>
          <rPr>
            <sz val="9"/>
            <color indexed="81"/>
            <rFont val="Tahoma"/>
            <family val="2"/>
          </rPr>
          <t xml:space="preserve">
</t>
        </r>
      </text>
    </comment>
    <comment ref="AC4" authorId="0" shapeId="0" xr:uid="{00000000-0006-0000-0000-000018000000}">
      <text>
        <r>
          <rPr>
            <sz val="9"/>
            <color indexed="81"/>
            <rFont val="Arial Black"/>
            <family val="2"/>
          </rPr>
          <t>O que é o contrato de prestação de serviço de pessoa jurídica?</t>
        </r>
        <r>
          <rPr>
            <sz val="9"/>
            <color indexed="81"/>
            <rFont val="Tahoma"/>
            <family val="2"/>
          </rPr>
          <t xml:space="preserve">
É a situação em que uma pessoa jurídica contrata outra para a prestação de um serviço. Normalmente, é um profissional que tem uma empresa registrada e suporta todos os encargos para a execução de um serviço. É de sua responsabilidade a emissão de nota fiscal pelo serviço efetuado.
</t>
        </r>
        <r>
          <rPr>
            <b/>
            <sz val="9"/>
            <color indexed="81"/>
            <rFont val="Tahoma"/>
            <family val="2"/>
          </rPr>
          <t>A prestação de serviço pode ocorrer por diferentes pessoas jurídicas, sendo as principais:</t>
        </r>
        <r>
          <rPr>
            <sz val="9"/>
            <color indexed="81"/>
            <rFont val="Tahoma"/>
            <family val="2"/>
          </rPr>
          <t xml:space="preserve">
Empresário Individual: Profissional que trabalha por conta própria e é proprietário(a) da empresa (artigo 966 do Código Civil);
</t>
        </r>
        <r>
          <rPr>
            <b/>
            <sz val="9"/>
            <color indexed="81"/>
            <rFont val="Tahoma"/>
            <family val="2"/>
          </rPr>
          <t xml:space="preserve">Microempreendedor Individual (MEI): </t>
        </r>
        <r>
          <rPr>
            <sz val="9"/>
            <color indexed="81"/>
            <rFont val="Tahoma"/>
            <family val="2"/>
          </rPr>
          <t xml:space="preserve">Tipo de empresário(a) individual que opera no Simples Nacional, aqui há isenção dos tributos federais, mas o limite da receita bruta anual é de até R$ 81.000,00 (oitenta mil reais) (artigo 966 do Código Civil e artigo 18-A Lei Complementar 126/2006);
</t>
        </r>
        <r>
          <rPr>
            <b/>
            <sz val="9"/>
            <color indexed="81"/>
            <rFont val="Tahoma"/>
            <family val="2"/>
          </rPr>
          <t xml:space="preserve">Empresa Individual de Responsabilidade Limitada (EIRELI): </t>
        </r>
        <r>
          <rPr>
            <sz val="9"/>
            <color indexed="81"/>
            <rFont val="Tahoma"/>
            <family val="2"/>
          </rPr>
          <t xml:space="preserve">Constituída com o capital integralizado de, no mínimo, 100 (cem) salários mínimos. Além disso, somente o patrimônio da empresa será utilizado para pagar as dívidas do negócio (artigo 980 do Código Civil).
Nesse tipo de contratação, a OSC não arca com os encargos e obrigações trabalhistas, esses ficam de responsabilidade da pessoa que trabalha como pessoa jurídica, que deve recolher o imposto de renda e pagar os tributos, como o Imposto Sobre Serviços (ISS), entre outros.
É imprescindível que nesta relação não haja as características da relação de vínculo empregatício (habitualidade, pessoalidade, remuneração e subordinação), caso contrário, há uma situação de prática ilegal, popularmente chamada de “pejotização”. De acordo com o artigo 9o da CLT, são nulos quaisquer atos praticados com a finalidade de desvirtuar, fraudar ou impedir a aplicação dos preceitos descritos na legislação.
</t>
        </r>
        <r>
          <rPr>
            <b/>
            <sz val="9"/>
            <color indexed="81"/>
            <rFont val="Tahoma"/>
            <family val="2"/>
          </rPr>
          <t>A Reforma Trabalhista (Lei 13.467/2017) trouxe duas principais alterações em relação ao regime de contratação de pessoa jurídica.</t>
        </r>
        <r>
          <rPr>
            <sz val="9"/>
            <color indexed="81"/>
            <rFont val="Tahoma"/>
            <family val="2"/>
          </rPr>
          <t xml:space="preserve">
A primeira é a continuidade do trabalho, ou seja, </t>
        </r>
        <r>
          <rPr>
            <b/>
            <sz val="9"/>
            <color indexed="81"/>
            <rFont val="Tahoma"/>
            <family val="2"/>
          </rPr>
          <t>é possível que o(a) contratado(a) trabalhe todos os dias para a OSC sem que se configure o vínculo de emprego</t>
        </r>
        <r>
          <rPr>
            <sz val="9"/>
            <color indexed="81"/>
            <rFont val="Tahoma"/>
            <family val="2"/>
          </rPr>
          <t xml:space="preserve">. A segunda alteração é a possibilidade de exclusividade ou não no contrato de prestação de serviço de pessoa jurídica.
</t>
        </r>
        <r>
          <rPr>
            <b/>
            <sz val="9"/>
            <color indexed="81"/>
            <rFont val="Tahoma"/>
            <family val="2"/>
          </rPr>
          <t xml:space="preserve">
Qual a diferença entre terceirização e a contratação de uma pessoa jurídica? </t>
        </r>
        <r>
          <rPr>
            <sz val="9"/>
            <color indexed="81"/>
            <rFont val="Tahoma"/>
            <family val="2"/>
          </rPr>
          <t xml:space="preserve">A terceirização ocorre quando uma empresa contratada envia profissionais de determinada área para a contratante. </t>
        </r>
        <r>
          <rPr>
            <sz val="9"/>
            <color indexed="81"/>
            <rFont val="Arial Black"/>
            <family val="2"/>
          </rPr>
          <t>Por exemplo</t>
        </r>
        <r>
          <rPr>
            <sz val="9"/>
            <color indexed="81"/>
            <rFont val="Tahoma"/>
            <family val="2"/>
          </rPr>
          <t xml:space="preserve">, uma OSC pode terceirizar as atividades meio, como limpeza, segurança, portaria, entre outros, e a terceirizada enviará a equipe para a organização. Nesses casos, as relações trabalhistas existirão entre os(as) trabalhadores(as) e a terceirizada. Já nos casos de contratação de pessoa jurídica, há um profissional que presta serviço como empresa.
</t>
        </r>
        <r>
          <rPr>
            <b/>
            <sz val="9"/>
            <color indexed="81"/>
            <rFont val="Tahoma"/>
            <family val="2"/>
          </rPr>
          <t xml:space="preserve">Rescisão de contrato PJ </t>
        </r>
        <r>
          <rPr>
            <sz val="9"/>
            <color indexed="81"/>
            <rFont val="Tahoma"/>
            <family val="2"/>
          </rPr>
          <t xml:space="preserve">
Diferentemente da demissão de um funcionário, quando a empresa precisa pagar verbas rescisórias e justificar se houve justa causa, por exemplo, no término do contrato PJ a relação entre as empresas é extinta sem necessidade de maiores ações.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r>
          <rPr>
            <sz val="9"/>
            <color indexed="81"/>
            <rFont val="Tahoma"/>
            <family val="2"/>
          </rPr>
          <t xml:space="preserve">
</t>
        </r>
      </text>
    </comment>
    <comment ref="G70" authorId="0" shapeId="0" xr:uid="{00000000-0006-0000-0000-000019000000}">
      <text>
        <r>
          <rPr>
            <sz val="9"/>
            <color indexed="81"/>
            <rFont val="Tahoma"/>
            <family val="2"/>
          </rPr>
          <t xml:space="preserve">
</t>
        </r>
        <r>
          <rPr>
            <b/>
            <sz val="9"/>
            <color indexed="81"/>
            <rFont val="Tahoma"/>
            <family val="2"/>
          </rPr>
          <t>DECRETO-LEI No 9.666, DE 28 DE AGOSTO DE 1946.</t>
        </r>
        <r>
          <rPr>
            <sz val="9"/>
            <color indexed="81"/>
            <rFont val="Tahoma"/>
            <family val="2"/>
          </rPr>
          <t xml:space="preserve">
Art. 1º O </t>
        </r>
        <r>
          <rPr>
            <b/>
            <sz val="9"/>
            <color indexed="81"/>
            <rFont val="Tahoma"/>
            <family val="2"/>
          </rPr>
          <t xml:space="preserve">art. 73 </t>
        </r>
        <r>
          <rPr>
            <sz val="9"/>
            <color indexed="81"/>
            <rFont val="Tahoma"/>
            <family val="2"/>
          </rPr>
          <t xml:space="preserve">da Consolidação das Leis do Trabalho passa a vigorar com a seguinte redação: "Art. 73. Salvo nos casos de revezamento semanal ou quinzenal, o trabalho noturno terá remuneração superior a do diurno e, para esse efeito, sua remuneração terá um acréscimo de </t>
        </r>
        <r>
          <rPr>
            <b/>
            <sz val="9"/>
            <color indexed="81"/>
            <rFont val="Tahoma"/>
            <family val="2"/>
          </rPr>
          <t>20 % (vinte por cento)</t>
        </r>
        <r>
          <rPr>
            <sz val="9"/>
            <color indexed="81"/>
            <rFont val="Tahoma"/>
            <family val="2"/>
          </rPr>
          <t>, pelo menos, sobre a hora diurna."
§ 1º</t>
        </r>
        <r>
          <rPr>
            <b/>
            <sz val="9"/>
            <color indexed="81"/>
            <rFont val="Tahoma"/>
            <family val="2"/>
          </rPr>
          <t xml:space="preserve"> A hora do trabalho noturno será computada como de 52 minutos e 30 segundos.</t>
        </r>
        <r>
          <rPr>
            <sz val="9"/>
            <color indexed="81"/>
            <rFont val="Tahoma"/>
            <family val="2"/>
          </rPr>
          <t xml:space="preserve">
§ 2º Considera-se noturno, para os efeitos deste artigo, o trabalho executado entre as 22 horas de um dia e as 5 horas do dia seguinte.
§ 3º O acréscimo, a que se refere o presente artigo, em se tratando de empresas que não mantêm, pela natureza de suas atividades, trabalho noturno habitual, será feito, tendo em vista os quantitativos pagos por trabalhos diurnos de natureza semelhante. Em relação às empresas cujo trabalho noturno decorra da natureza de suas atividades, o aumento será calculado sobre o salário mínimo geral vigente na região, não sendo devido quando exceder desse limite, já acrescido da percentagem.
</t>
        </r>
        <r>
          <rPr>
            <b/>
            <sz val="9"/>
            <color indexed="10"/>
            <rFont val="Tahoma"/>
            <family val="2"/>
          </rPr>
          <t>CÁLCULO - EXEMPLO:</t>
        </r>
        <r>
          <rPr>
            <sz val="9"/>
            <color indexed="81"/>
            <rFont val="Tahoma"/>
            <family val="2"/>
          </rPr>
          <t xml:space="preserve">
Se a hora de trabalho é de R$12,00 e o funcionário está fazendo hora extra das 22h até a meia noite (2h noturnas);
50% de R$12,00 = R$6,00, então a hora extra será de R$12,00 + R$6,00 = R$18,00;
Agora damos o acréscimo de 20% sobre os R$18,00, isto é, 0,2 x R$18,00 = R$3,60; 
Então, a hora extra noturna é de R$18,00 + R$3,60 = R$21,60; 
Como o funcionário trabalhou 2h receberá 2 x R$21,60 = R$43,20.
FONTE: </t>
        </r>
        <r>
          <rPr>
            <b/>
            <sz val="9"/>
            <color indexed="39"/>
            <rFont val="Tahoma"/>
            <family val="2"/>
          </rPr>
          <t>https://calculomania.com/calculo-de-adicional-noturno/;</t>
        </r>
      </text>
    </comment>
    <comment ref="H70" authorId="0" shapeId="0" xr:uid="{00000000-0006-0000-0000-00001A000000}">
      <text>
        <r>
          <rPr>
            <b/>
            <sz val="10"/>
            <color indexed="81"/>
            <rFont val="Tahoma"/>
            <family val="2"/>
          </rPr>
          <t>Anuênio é um valor adicional pago diretamente no contracheque do funcionário</t>
        </r>
        <r>
          <rPr>
            <sz val="9"/>
            <color indexed="81"/>
            <rFont val="Tahoma"/>
            <family val="2"/>
          </rPr>
          <t xml:space="preserve"> a cada ano de serviço, ou seja, no “aniversário” do tempo de serviço ou em data específica acordada em assembléia. 
Quando se trata de adicionais, podem ser vistos com mais freqüência o anuênio, o biênio, o triênio e o qüinqüênio. Dessa forma, o nome dado a “anuênio” se refere ao fato de que o pagamento é realizado a cada período de um ano. 
O anuênio representa um valor percentual sobre o salário-base do trabalhador e é pago a partir do cálculo dessa porcentagem, que pode mudar a cada ano, já que o anuênio varia conforme o salário vigente do empregado.
</t>
        </r>
        <r>
          <rPr>
            <sz val="10"/>
            <color indexed="81"/>
            <rFont val="Tahoma"/>
            <family val="2"/>
          </rPr>
          <t xml:space="preserve">
</t>
        </r>
        <r>
          <rPr>
            <b/>
            <sz val="10"/>
            <color indexed="81"/>
            <rFont val="Tahoma"/>
            <family val="2"/>
          </rPr>
          <t>O que diz a lei sobre o anuênio?</t>
        </r>
        <r>
          <rPr>
            <sz val="9"/>
            <color indexed="81"/>
            <rFont val="Tahoma"/>
            <family val="2"/>
          </rPr>
          <t xml:space="preserve">
O anuênio era previsto pelo Estatuto do Servidor, especificamente, no artigo 67.
“Art. 67. O adicional por tempo de serviço é devido à razão de 1% (um por cento) por ano de serviço público efetivo, incidente sobre o vencimento de que trata o art. 40.”
Contudo, devido à Medida Provisória n.º 1.815/99, o benefício foi extinto para novos servidores públicos. Isso significa que os servidores que recebiam o anuênio antes de sua revogação continuam recebendo o adicional normalmente. 
Entretanto, determinados estados brasileiros possuem leis locais que estabelecem o pagamento de benefícios adicionais, que vão de anuênio a quinquênio, por exemplo. Por isso, é importante pesquisar o que diz a legislação estadual sobre esse assunto. 
No que tange às instituições privadas, não há nenhuma determinação na legislação trabalhista que obrigue o pagamento, porém, as convenções coletivas podem exigir o anuênio a categorias específicas de profissionais, e a empresa precisa seguir com o que foi acordado pelo sindicato.
</t>
        </r>
        <r>
          <rPr>
            <b/>
            <sz val="10"/>
            <color indexed="81"/>
            <rFont val="Tahoma"/>
            <family val="2"/>
          </rPr>
          <t>Como funciona o anuênio?</t>
        </r>
        <r>
          <rPr>
            <sz val="9"/>
            <color indexed="81"/>
            <rFont val="Tahoma"/>
            <family val="2"/>
          </rPr>
          <t xml:space="preserve">
O pagamento do anuênio é concedido àqueles profissionais que possuem direito a recebê-lo, como servidores públicos que iniciaram a carreira antes Medida Provisória n.º 1.815/99 ou profissionais de categorias que possuem acordos coletivos para o pagamento. 
O valor do anuênio é pago diretamente no contracheque do empregado, normalmente na data em que ele completa mais um ano em serviço. Por exemplo, se ele ingressou no serviço no dia 5 de fevereiro, o valor será pago anualmente sempre nesta data.
Não é preciso que o profissional faça nenhum tipo de solicitação para receber o valor, pois é dever da empresa realizar o seu cálculo, que incide em um percentual do salário vigente, e fazer o pagamento na data devida.
</t>
        </r>
        <r>
          <rPr>
            <b/>
            <sz val="10"/>
            <color indexed="81"/>
            <rFont val="Tahoma"/>
            <family val="2"/>
          </rPr>
          <t xml:space="preserve">
Quem tem direito ao anuênio?</t>
        </r>
        <r>
          <rPr>
            <b/>
            <sz val="9"/>
            <color indexed="81"/>
            <rFont val="Tahoma"/>
            <family val="2"/>
          </rPr>
          <t xml:space="preserve">
</t>
        </r>
        <r>
          <rPr>
            <sz val="9"/>
            <color indexed="81"/>
            <rFont val="Tahoma"/>
            <family val="2"/>
          </rPr>
          <t xml:space="preserve">
Por ser um adicional com um público bem específico, pode ser difícil entender quem tem direito a receber o anuênio. Porém, a compreensão é necessária para realizar o pagamento correto e evitar processos trabalhistas. Assim, confira a seguir quem tem direito a receber o anuênio. 
Funcionários públicos
O anuênio era concedido, obrigatoriamente, aos funcionários públicos, segundo o artigo 67 do Estatuto do Servidor; mas foi revogado pela Medida Provisória n.º 1.815/99.
Apesar de ter sido retirado da legislação brasileira em 1999, os funcionários públicos que já recebiam o benefício, continuam recebendo normalmente. 
</t>
        </r>
        <r>
          <rPr>
            <b/>
            <sz val="9"/>
            <color indexed="81"/>
            <rFont val="Tahoma"/>
            <family val="2"/>
          </rPr>
          <t xml:space="preserve">
</t>
        </r>
        <r>
          <rPr>
            <b/>
            <sz val="10"/>
            <color indexed="81"/>
            <rFont val="Tahoma"/>
            <family val="2"/>
          </rPr>
          <t>Funcionários de empresa privada</t>
        </r>
        <r>
          <rPr>
            <sz val="9"/>
            <color indexed="81"/>
            <rFont val="Tahoma"/>
            <family val="2"/>
          </rPr>
          <t xml:space="preserve">
Nunca existiu nenhuma obrigação na legislação trabalhista brasileira que definisse o pagamento de anuênios por parte de empresas privadas, porém ele pode acontecer em algumas situações.
O anuênio para funcionários de empresas do setor privado costuma ser concedido como parte do plano de benefícios da empresa ou por razões de convenções coletivas, o que obriga a empresa a pagar o adicional para determinadas categorias de trabalho.
</t>
        </r>
        <r>
          <rPr>
            <b/>
            <sz val="9"/>
            <color indexed="81"/>
            <rFont val="Tahoma"/>
            <family val="2"/>
          </rPr>
          <t xml:space="preserve">
FONTE:</t>
        </r>
        <r>
          <rPr>
            <sz val="9"/>
            <color indexed="81"/>
            <rFont val="Tahoma"/>
            <family val="2"/>
          </rPr>
          <t xml:space="preserve">
</t>
        </r>
        <r>
          <rPr>
            <b/>
            <sz val="9"/>
            <color indexed="39"/>
            <rFont val="Tahoma"/>
            <family val="2"/>
          </rPr>
          <t>https://www.pontotel.com.br/anuenio/#:~:text=O%20anu%C3%AAnio%20era%20concedido%2C%20obrigatoriamente,o%20benef%C3%ADcio%2C%20continuam%20recebendo%20normalmente.</t>
        </r>
      </text>
    </comment>
    <comment ref="O70" authorId="0" shapeId="0" xr:uid="{00000000-0006-0000-0000-00001B000000}">
      <text>
        <r>
          <rPr>
            <b/>
            <u/>
            <sz val="9"/>
            <color indexed="81"/>
            <rFont val="Tahoma"/>
            <family val="2"/>
          </rPr>
          <t>IMPOSTOS SOBRE FOLHA DE PAGAMENTO</t>
        </r>
        <r>
          <rPr>
            <sz val="9"/>
            <color indexed="81"/>
            <rFont val="Tahoma"/>
            <family val="2"/>
          </rPr>
          <t xml:space="preserve">
Contribuição à Previdência Social (INSS PATRONAL) 20%
Fundo de Garantia por Tempo de Serviço (FGTS) 8%
Salário-Educação 2,5%
SENAC/SESC 1,5%
SENAI/SESI 1%
SEBRAE 0,6%
INCRA 0,2%
Risco de Acidente do Trabalho (RAT) - leve - 1%
</t>
        </r>
        <r>
          <rPr>
            <b/>
            <sz val="9"/>
            <color indexed="81"/>
            <rFont val="Tahoma"/>
            <family val="2"/>
          </rPr>
          <t>TOTAL 34,80%</t>
        </r>
      </text>
    </comment>
    <comment ref="I71" authorId="0" shapeId="0" xr:uid="{00000000-0006-0000-0000-00001C000000}">
      <text>
        <r>
          <rPr>
            <sz val="10"/>
            <color indexed="81"/>
            <rFont val="Arial Black"/>
            <family val="2"/>
          </rPr>
          <t>O que diz a lei sobre férias trabalhistas?</t>
        </r>
        <r>
          <rPr>
            <sz val="9"/>
            <color indexed="81"/>
            <rFont val="Tahoma"/>
            <family val="2"/>
          </rPr>
          <t xml:space="preserve">
As </t>
        </r>
        <r>
          <rPr>
            <sz val="12"/>
            <color indexed="39"/>
            <rFont val="Arial Black"/>
            <family val="2"/>
          </rPr>
          <t>férias</t>
        </r>
        <r>
          <rPr>
            <sz val="9"/>
            <color indexed="81"/>
            <rFont val="Tahoma"/>
            <family val="2"/>
          </rPr>
          <t xml:space="preserve"> são um direito </t>
        </r>
        <r>
          <rPr>
            <b/>
            <u/>
            <sz val="9"/>
            <color indexed="81"/>
            <rFont val="Tahoma"/>
            <family val="2"/>
          </rPr>
          <t>previsto pela Consolidação das Leis de Trabalho (CLT) e pela Constituição Federal.</t>
        </r>
        <r>
          <rPr>
            <sz val="9"/>
            <color indexed="81"/>
            <rFont val="Tahoma"/>
            <family val="2"/>
          </rPr>
          <t xml:space="preserve"> O objetivo é garantir aos trabalhadores um período remunerado de descanso. Conforme a legislação:
Capítulo IV da CLT, artigo 129:
Art. 129 – Todo empregado terá direito anualmente ao gozo de um período de férias, sem prejuízo da remuneração.
Constituição Federal, artigo 7°, inciso XVII, capítulo II dos Direitos Sociais:
Art. 7º São direitos dos trabalhadores urbanos e rurais, além de outros que visem à melhoria de sua condição social: XVII – gozo de férias anuais remuneradas com, pelo menos, um terço a mais do que o salário normal.
</t>
        </r>
        <r>
          <rPr>
            <sz val="9"/>
            <color indexed="81"/>
            <rFont val="Arial Black"/>
            <family val="2"/>
          </rPr>
          <t>Os trabalhadores, de forma geral, possuem os seguintes direitos garantidos:</t>
        </r>
        <r>
          <rPr>
            <sz val="9"/>
            <color indexed="81"/>
            <rFont val="Tahoma"/>
            <family val="2"/>
          </rPr>
          <t xml:space="preserve">
30 dias de férias;
Salário normal acrescido de 1/3 do valor;
Férias individuais: divisão das férias em três períodos
Férias coletivas: divisão das férias em dois períodos;
Remuneração em dobro caso a empresa não conceda as férias no tempo correto.
As férias podem ser parceladas?
Sim, elas podem ser concedidas em apenas uma vez de 30 dias ou podem ser parceladas. A decisão de quando e como as férias são usufruídas é do empregador.  
</t>
        </r>
        <r>
          <rPr>
            <b/>
            <sz val="9"/>
            <color indexed="81"/>
            <rFont val="Tahoma"/>
            <family val="2"/>
          </rPr>
          <t xml:space="preserve">
As individuais podem ser divididas em até três períodos.</t>
        </r>
        <r>
          <rPr>
            <sz val="9"/>
            <color indexed="81"/>
            <rFont val="Tahoma"/>
            <family val="2"/>
          </rPr>
          <t xml:space="preserve"> Nesse caso, um deles não deve ser menor de 14 dias corridos e os outros não podem ser inferiores a cinco dias.
A flexibilização desses períodos a partir da Reforma Trabalhista de 2017 serve para todos os colaboradores. Isso inclui os menores de 18 anos e os maiores de 50 anos, que antes tinham regras diferentes. A comunicação do período de descanso deve ser feita ao colaborador com no mínimo 30 dias de antecedência.
Sobre as coletivas, é possível dividi-las em dois períodos por ano, desde que não sejam menores do que 10 dias corridos. Para formalizar, a empresa precisa comunicar o órgão local do Ministério do Trabalho, os sindicatos da categoria e, claro, os próprios colaboradores.
A comunicação deve ser feita com no mínimo 15 dias de antecedência. O RH deve enviar informações claras sobre quais são os setores abrangidos e as datas do período de ausência.
</t>
        </r>
        <r>
          <rPr>
            <b/>
            <sz val="9"/>
            <color indexed="81"/>
            <rFont val="Tahoma"/>
            <family val="2"/>
          </rPr>
          <t xml:space="preserve">
FONTE:</t>
        </r>
        <r>
          <rPr>
            <sz val="9"/>
            <color indexed="81"/>
            <rFont val="Tahoma"/>
            <family val="2"/>
          </rPr>
          <t xml:space="preserve">
</t>
        </r>
        <r>
          <rPr>
            <b/>
            <sz val="9"/>
            <color indexed="39"/>
            <rFont val="Tahoma"/>
            <family val="2"/>
          </rPr>
          <t>https://www.metadados.com.br/blog/ferias-trabalhistas?utm_term=&amp;utm_campaign=Artigos+de+DP&amp;utm_source=google&amp;utm_medium=cpc&amp;hsa_acc=2202847816&amp;hsa_cam=17671415885&amp;hsa_grp=146487522904&amp;hsa_ad=614668743827&amp;hsa_src=g&amp;hsa_tgt=dsa-396296481721&amp;hsa_kw=&amp;hsa_mt=&amp;hsa_ver=3&amp;hsa_net=adwords&amp;gad_source=1&amp;gclid=CjwKCAjwgfm3BhBeEiwAFfxrGzE0h-miFief_eLQHTIihfQXER2G0WF2To15dtYj2TLjTTtDNoIswxoCqtEQAvD_BwE</t>
        </r>
      </text>
    </comment>
    <comment ref="J71" authorId="0" shapeId="0" xr:uid="{00000000-0006-0000-0000-00001D000000}">
      <text>
        <r>
          <rPr>
            <sz val="9"/>
            <color indexed="81"/>
            <rFont val="Tahoma"/>
            <family val="2"/>
          </rPr>
          <t xml:space="preserve">LEI Nº 8.036, DE 11 DE MAIO DE 1990
</t>
        </r>
        <r>
          <rPr>
            <b/>
            <sz val="9"/>
            <color indexed="81"/>
            <rFont val="Tahoma"/>
            <family val="2"/>
          </rPr>
          <t xml:space="preserve">Dispõe sobre o Fundo de Garantia do Tempo de Serviço - </t>
        </r>
        <r>
          <rPr>
            <b/>
            <sz val="9"/>
            <color indexed="81"/>
            <rFont val="Arial Black"/>
            <family val="2"/>
          </rPr>
          <t>FGTS</t>
        </r>
        <r>
          <rPr>
            <b/>
            <sz val="9"/>
            <color indexed="81"/>
            <rFont val="Tahoma"/>
            <family val="2"/>
          </rPr>
          <t xml:space="preserve"> e dá outras providências.</t>
        </r>
        <r>
          <rPr>
            <sz val="9"/>
            <color indexed="81"/>
            <rFont val="Tahoma"/>
            <family val="2"/>
          </rPr>
          <t xml:space="preserve">
O PRESIDENTE DA REPÚBLICA 
Faço saber que o Congresso Nacional decreta e eu sanciono a seguinte Lei:
</t>
        </r>
        <r>
          <rPr>
            <b/>
            <sz val="9"/>
            <color indexed="81"/>
            <rFont val="Tahoma"/>
            <family val="2"/>
          </rPr>
          <t xml:space="preserve">Art. 1º </t>
        </r>
        <r>
          <rPr>
            <sz val="9"/>
            <color indexed="81"/>
            <rFont val="Tahoma"/>
            <family val="2"/>
          </rPr>
          <t xml:space="preserve">O Fundo de Garantia do Tempo de Serviço - FGTS, instituído pela Lei nº 5.107, de 13 de setembro de 1966, passa a reger-se por esta Lei.
</t>
        </r>
        <r>
          <rPr>
            <sz val="9"/>
            <color indexed="81"/>
            <rFont val="Arial Black"/>
            <family val="2"/>
          </rPr>
          <t>Quem tem direito ao FGTS?</t>
        </r>
        <r>
          <rPr>
            <sz val="9"/>
            <color indexed="81"/>
            <rFont val="Tahoma"/>
            <family val="2"/>
          </rPr>
          <t xml:space="preserve">
Todos os trabalhadores que firmaram contrato de trabalho após 05/10/1988;
Empregados Domésticos;
Trabalhadores Rurais;
Trabalhadores Temporários;
Trabalhadores Intermitentes (Lei nº 13.467/2017 – Reforma Trabalhista);
Trabalhadores Avulsos;
Safreiros (operários rurais, que trabalham apenas no período de colheita);
Atletas Profissionais (jogadores de futebol, vôlei etc.); e
Diretor não empregado poderá ser equiparado aos demais trabalhadores.
Quem deposita?
Empregador ou tomador de serviços recolhe o FGTS até o dia 20, via FGTS digital, e o depósito é direcionado para as contas dos trabalhadores.
</t>
        </r>
        <r>
          <rPr>
            <sz val="10"/>
            <color indexed="81"/>
            <rFont val="Tahoma"/>
            <family val="2"/>
          </rPr>
          <t xml:space="preserve">
</t>
        </r>
        <r>
          <rPr>
            <b/>
            <sz val="10"/>
            <color indexed="81"/>
            <rFont val="Tahoma"/>
            <family val="2"/>
          </rPr>
          <t>Qual o rendimento da conta do FGTS?</t>
        </r>
        <r>
          <rPr>
            <sz val="9"/>
            <color indexed="81"/>
            <rFont val="Tahoma"/>
            <family val="2"/>
          </rPr>
          <t xml:space="preserve">
</t>
        </r>
        <r>
          <rPr>
            <sz val="9"/>
            <color indexed="81"/>
            <rFont val="Arial Black"/>
            <family val="2"/>
          </rPr>
          <t>A Lei nº 8.036 de 11/05/1990</t>
        </r>
        <r>
          <rPr>
            <sz val="9"/>
            <color indexed="81"/>
            <rFont val="Tahoma"/>
            <family val="2"/>
          </rPr>
          <t xml:space="preserve">, estabelece que os depósitos efetuados nas contas vinculadas serão corrigidos monetariamente, todo dia 10 de cada mês, com base nos parâmetros fixados para atualização dos saldos dos depósitos de poupança e capitalização juros de 3% ao ano.
</t>
        </r>
        <r>
          <rPr>
            <b/>
            <sz val="10"/>
            <color indexed="81"/>
            <rFont val="Tahoma"/>
            <family val="2"/>
          </rPr>
          <t xml:space="preserve">Qual o valor do depósito?
</t>
        </r>
        <r>
          <rPr>
            <sz val="9"/>
            <color indexed="81"/>
            <rFont val="Tahoma"/>
            <family val="2"/>
          </rPr>
          <t xml:space="preserve">
Trabalhador cujo contrato é regido pela CLT: </t>
        </r>
        <r>
          <rPr>
            <b/>
            <sz val="9"/>
            <color indexed="81"/>
            <rFont val="Tahoma"/>
            <family val="2"/>
          </rPr>
          <t>8% do valor do salário</t>
        </r>
        <r>
          <rPr>
            <sz val="9"/>
            <color indexed="81"/>
            <rFont val="Tahoma"/>
            <family val="2"/>
          </rPr>
          <t xml:space="preserve">;
Menores aprendizes: </t>
        </r>
        <r>
          <rPr>
            <b/>
            <sz val="9"/>
            <color indexed="81"/>
            <rFont val="Tahoma"/>
            <family val="2"/>
          </rPr>
          <t>2% do valor do salário</t>
        </r>
        <r>
          <rPr>
            <sz val="9"/>
            <color indexed="81"/>
            <rFont val="Tahoma"/>
            <family val="2"/>
          </rPr>
          <t xml:space="preserve">.
</t>
        </r>
        <r>
          <rPr>
            <b/>
            <sz val="9"/>
            <color indexed="81"/>
            <rFont val="Tahoma"/>
            <family val="2"/>
          </rPr>
          <t>FONTES:</t>
        </r>
        <r>
          <rPr>
            <sz val="9"/>
            <color indexed="81"/>
            <rFont val="Tahoma"/>
            <family val="2"/>
          </rPr>
          <t xml:space="preserve"> 
</t>
        </r>
        <r>
          <rPr>
            <b/>
            <sz val="9"/>
            <color indexed="39"/>
            <rFont val="Tahoma"/>
            <family val="2"/>
          </rPr>
          <t>https://www.fgts.gov.br/Pages/sobre-fgts/regras.aspx; 
https://www2.camara.leg.br/legin/fed/lei/1990/lei-8036-11-maio-1990-365155-normaatualizada-pl.html</t>
        </r>
      </text>
    </comment>
    <comment ref="K71" authorId="0" shapeId="0" xr:uid="{00000000-0006-0000-0000-00001E000000}">
      <text>
        <r>
          <rPr>
            <sz val="9"/>
            <color indexed="81"/>
            <rFont val="Tahoma"/>
            <family val="2"/>
          </rPr>
          <t xml:space="preserve">LEI Nº 8.036, DE 11 DE MAIO DE 1990
</t>
        </r>
        <r>
          <rPr>
            <b/>
            <sz val="9"/>
            <color indexed="81"/>
            <rFont val="Tahoma"/>
            <family val="2"/>
          </rPr>
          <t xml:space="preserve">Dispõe sobre o Fundo de Garantia do Tempo de Serviço - </t>
        </r>
        <r>
          <rPr>
            <b/>
            <sz val="9"/>
            <color indexed="81"/>
            <rFont val="Arial Black"/>
            <family val="2"/>
          </rPr>
          <t>FGTS</t>
        </r>
        <r>
          <rPr>
            <b/>
            <sz val="9"/>
            <color indexed="81"/>
            <rFont val="Tahoma"/>
            <family val="2"/>
          </rPr>
          <t xml:space="preserve"> e dá outras providências.</t>
        </r>
        <r>
          <rPr>
            <sz val="9"/>
            <color indexed="81"/>
            <rFont val="Tahoma"/>
            <family val="2"/>
          </rPr>
          <t xml:space="preserve">
O PRESIDENTE DA REPÚBLICA 
Faço saber que o Congresso Nacional decreta e eu sanciono a seguinte Lei:
</t>
        </r>
        <r>
          <rPr>
            <b/>
            <sz val="9"/>
            <color indexed="81"/>
            <rFont val="Tahoma"/>
            <family val="2"/>
          </rPr>
          <t xml:space="preserve">Art. 1º </t>
        </r>
        <r>
          <rPr>
            <sz val="9"/>
            <color indexed="81"/>
            <rFont val="Tahoma"/>
            <family val="2"/>
          </rPr>
          <t xml:space="preserve">O Fundo de Garantia do Tempo de Serviço - FGTS, instituído pela Lei nº 5.107, de 13 de setembro de 1966, passa a reger-se por esta Lei.
</t>
        </r>
        <r>
          <rPr>
            <sz val="9"/>
            <color indexed="81"/>
            <rFont val="Arial Black"/>
            <family val="2"/>
          </rPr>
          <t>Quem tem direito ao FGTS?</t>
        </r>
        <r>
          <rPr>
            <sz val="9"/>
            <color indexed="81"/>
            <rFont val="Tahoma"/>
            <family val="2"/>
          </rPr>
          <t xml:space="preserve">
Todos os trabalhadores que firmaram contrato de trabalho após 05/10/1988;
Empregados Domésticos;
Trabalhadores Rurais;
Trabalhadores Temporários;
Trabalhadores Intermitentes (Lei nº 13.467/2017 – Reforma Trabalhista);
Trabalhadores Avulsos;
Safreiros (operários rurais, que trabalham apenas no período de colheita);
Atletas Profissionais (jogadores de futebol, vôlei etc.); e
Diretor não empregado poderá ser equiparado aos demais trabalhadores.
Quem deposita?
Empregador ou tomador de serviços recolhe o FGTS até o dia 20, via FGTS digital, e o depósito é direcionado para as contas dos trabalhadores.
</t>
        </r>
        <r>
          <rPr>
            <sz val="10"/>
            <color indexed="81"/>
            <rFont val="Tahoma"/>
            <family val="2"/>
          </rPr>
          <t xml:space="preserve">
</t>
        </r>
        <r>
          <rPr>
            <b/>
            <sz val="10"/>
            <color indexed="81"/>
            <rFont val="Tahoma"/>
            <family val="2"/>
          </rPr>
          <t>Qual o rendimento da conta do FGTS?</t>
        </r>
        <r>
          <rPr>
            <sz val="9"/>
            <color indexed="81"/>
            <rFont val="Tahoma"/>
            <family val="2"/>
          </rPr>
          <t xml:space="preserve">
</t>
        </r>
        <r>
          <rPr>
            <sz val="9"/>
            <color indexed="81"/>
            <rFont val="Arial Black"/>
            <family val="2"/>
          </rPr>
          <t>A Lei nº 8.036 de 11/05/1990</t>
        </r>
        <r>
          <rPr>
            <sz val="9"/>
            <color indexed="81"/>
            <rFont val="Tahoma"/>
            <family val="2"/>
          </rPr>
          <t xml:space="preserve">, estabelece que os depósitos efetuados nas contas vinculadas serão corrigidos monetariamente, todo dia 10 de cada mês, com base nos parâmetros fixados para atualização dos saldos dos depósitos de poupança e capitalização juros de 3% ao ano.
</t>
        </r>
        <r>
          <rPr>
            <b/>
            <sz val="10"/>
            <color indexed="81"/>
            <rFont val="Tahoma"/>
            <family val="2"/>
          </rPr>
          <t xml:space="preserve">Qual o valor do depósito?
</t>
        </r>
        <r>
          <rPr>
            <sz val="9"/>
            <color indexed="81"/>
            <rFont val="Tahoma"/>
            <family val="2"/>
          </rPr>
          <t xml:space="preserve">
Trabalhador cujo contrato é regido pela CLT: </t>
        </r>
        <r>
          <rPr>
            <b/>
            <sz val="9"/>
            <color indexed="81"/>
            <rFont val="Tahoma"/>
            <family val="2"/>
          </rPr>
          <t>8% do valor do salário</t>
        </r>
        <r>
          <rPr>
            <sz val="9"/>
            <color indexed="81"/>
            <rFont val="Tahoma"/>
            <family val="2"/>
          </rPr>
          <t xml:space="preserve">;
Menores aprendizes: </t>
        </r>
        <r>
          <rPr>
            <b/>
            <sz val="9"/>
            <color indexed="81"/>
            <rFont val="Tahoma"/>
            <family val="2"/>
          </rPr>
          <t>2% do valor do salário</t>
        </r>
        <r>
          <rPr>
            <sz val="9"/>
            <color indexed="81"/>
            <rFont val="Tahoma"/>
            <family val="2"/>
          </rPr>
          <t xml:space="preserve">.
</t>
        </r>
        <r>
          <rPr>
            <b/>
            <sz val="9"/>
            <color indexed="81"/>
            <rFont val="Tahoma"/>
            <family val="2"/>
          </rPr>
          <t>FONTES:</t>
        </r>
        <r>
          <rPr>
            <sz val="9"/>
            <color indexed="81"/>
            <rFont val="Tahoma"/>
            <family val="2"/>
          </rPr>
          <t xml:space="preserve"> 
</t>
        </r>
        <r>
          <rPr>
            <b/>
            <sz val="9"/>
            <color indexed="39"/>
            <rFont val="Tahoma"/>
            <family val="2"/>
          </rPr>
          <t>https://www.fgts.gov.br/Pages/sobre-fgts/regras.aspx; 
https://www2.camara.leg.br/legin/fed/lei/1990/lei-8036-11-maio-1990-365155-normaatualizada-pl.html</t>
        </r>
      </text>
    </comment>
    <comment ref="L71" authorId="0" shapeId="0" xr:uid="{00000000-0006-0000-0000-00001F000000}">
      <text>
        <r>
          <rPr>
            <sz val="10"/>
            <color indexed="81"/>
            <rFont val="Arial Black"/>
            <family val="2"/>
          </rPr>
          <t>O que diz a lei sobre férias trabalhistas?</t>
        </r>
        <r>
          <rPr>
            <sz val="9"/>
            <color indexed="81"/>
            <rFont val="Tahoma"/>
            <family val="2"/>
          </rPr>
          <t xml:space="preserve">
As </t>
        </r>
        <r>
          <rPr>
            <sz val="12"/>
            <color indexed="39"/>
            <rFont val="Arial Black"/>
            <family val="2"/>
          </rPr>
          <t>férias</t>
        </r>
        <r>
          <rPr>
            <sz val="9"/>
            <color indexed="81"/>
            <rFont val="Tahoma"/>
            <family val="2"/>
          </rPr>
          <t xml:space="preserve"> são um direito </t>
        </r>
        <r>
          <rPr>
            <b/>
            <u/>
            <sz val="9"/>
            <color indexed="81"/>
            <rFont val="Tahoma"/>
            <family val="2"/>
          </rPr>
          <t>previsto pela Consolidação das Leis de Trabalho (CLT) e pela Constituição Federal.</t>
        </r>
        <r>
          <rPr>
            <sz val="9"/>
            <color indexed="81"/>
            <rFont val="Tahoma"/>
            <family val="2"/>
          </rPr>
          <t xml:space="preserve"> O objetivo é garantir aos trabalhadores um período remunerado de descanso. Conforme a legislação:
Capítulo IV da CLT, artigo 129:
Art. 129 – Todo empregado terá direito anualmente ao gozo de um período de férias, sem prejuízo da remuneração.
Constituição Federal, artigo 7°, inciso XVII, capítulo II dos Direitos Sociais:
Art. 7º São direitos dos trabalhadores urbanos e rurais, além de outros que visem à melhoria de sua condição social: XVII – gozo de férias anuais remuneradas com, pelo menos, um terço a mais do que o salário normal.
</t>
        </r>
        <r>
          <rPr>
            <sz val="9"/>
            <color indexed="81"/>
            <rFont val="Arial Black"/>
            <family val="2"/>
          </rPr>
          <t>Os trabalhadores, de forma geral, possuem os seguintes direitos garantidos:</t>
        </r>
        <r>
          <rPr>
            <sz val="9"/>
            <color indexed="81"/>
            <rFont val="Tahoma"/>
            <family val="2"/>
          </rPr>
          <t xml:space="preserve">
30 dias de férias;
Salário normal acrescido de 1/3 do valor;
Férias individuais: divisão das férias em três períodos
Férias coletivas: divisão das férias em dois períodos;
Remuneração em dobro caso a empresa não conceda as férias no tempo correto.
As férias podem ser parceladas?
Sim, elas podem ser concedidas em apenas uma vez de 30 dias ou podem ser parceladas. A decisão de quando e como as férias são usufruídas é do empregador.  
</t>
        </r>
        <r>
          <rPr>
            <b/>
            <sz val="9"/>
            <color indexed="81"/>
            <rFont val="Tahoma"/>
            <family val="2"/>
          </rPr>
          <t xml:space="preserve">
As individuais podem ser divididas em até três períodos.</t>
        </r>
        <r>
          <rPr>
            <sz val="9"/>
            <color indexed="81"/>
            <rFont val="Tahoma"/>
            <family val="2"/>
          </rPr>
          <t xml:space="preserve"> Nesse caso, um deles não deve ser menor de 14 dias corridos e os outros não podem ser inferiores a cinco dias.
A flexibilização desses períodos a partir da Reforma Trabalhista de 2017 serve para todos os colaboradores. Isso inclui os menores de 18 anos e os maiores de 50 anos, que antes tinham regras diferentes. A comunicação do período de descanso deve ser feita ao colaborador com no mínimo 30 dias de antecedência.
Sobre as coletivas, é possível dividi-las em dois períodos por ano, desde que não sejam menores do que 10 dias corridos. Para formalizar, a empresa precisa comunicar o órgão local do Ministério do Trabalho, os sindicatos da categoria e, claro, os próprios colaboradores.
A comunicação deve ser feita com no mínimo 15 dias de antecedência. O RH deve enviar informações claras sobre quais são os setores abrangidos e as datas do período de ausência.
</t>
        </r>
        <r>
          <rPr>
            <b/>
            <sz val="9"/>
            <color indexed="81"/>
            <rFont val="Tahoma"/>
            <family val="2"/>
          </rPr>
          <t xml:space="preserve">
FONTE:</t>
        </r>
        <r>
          <rPr>
            <sz val="9"/>
            <color indexed="81"/>
            <rFont val="Tahoma"/>
            <family val="2"/>
          </rPr>
          <t xml:space="preserve">
</t>
        </r>
        <r>
          <rPr>
            <b/>
            <sz val="9"/>
            <color indexed="39"/>
            <rFont val="Tahoma"/>
            <family val="2"/>
          </rPr>
          <t>https://www.metadados.com.br/blog/ferias-trabalhistas?utm_term=&amp;utm_campaign=Artigos+de+DP&amp;utm_source=google&amp;utm_medium=cpc&amp;hsa_acc=2202847816&amp;hsa_cam=17671415885&amp;hsa_grp=146487522904&amp;hsa_ad=614668743827&amp;hsa_src=g&amp;hsa_tgt=dsa-396296481721&amp;hsa_kw=&amp;hsa_mt=&amp;hsa_ver=3&amp;hsa_net=adwords&amp;gad_source=1&amp;gclid=CjwKCAjwgfm3BhBeEiwAFfxrGzE0h-miFief_eLQHTIihfQXER2G0WF2To15dtYj2TLjTTtDNoIswxoCqtEQAvD_BwE</t>
        </r>
      </text>
    </comment>
    <comment ref="M71" authorId="0" shapeId="0" xr:uid="{00000000-0006-0000-0000-000020000000}">
      <text>
        <r>
          <rPr>
            <sz val="10"/>
            <color indexed="81"/>
            <rFont val="Arial Black"/>
            <family val="2"/>
          </rPr>
          <t>A legislação do 13º salário</t>
        </r>
        <r>
          <rPr>
            <sz val="9"/>
            <color indexed="81"/>
            <rFont val="Tahoma"/>
            <family val="2"/>
          </rPr>
          <t xml:space="preserve">
</t>
        </r>
        <r>
          <rPr>
            <b/>
            <sz val="10"/>
            <color indexed="81"/>
            <rFont val="Tahoma"/>
            <family val="2"/>
          </rPr>
          <t xml:space="preserve">A Gratificação de Natal </t>
        </r>
        <r>
          <rPr>
            <sz val="9"/>
            <color indexed="81"/>
            <rFont val="Tahoma"/>
            <family val="2"/>
          </rPr>
          <t xml:space="preserve">e/ou Natalina foi instituída no Brasil em </t>
        </r>
        <r>
          <rPr>
            <b/>
            <sz val="9"/>
            <color indexed="81"/>
            <rFont val="Tahoma"/>
            <family val="2"/>
          </rPr>
          <t xml:space="preserve">13 de julho de 1962, pela Lei 4.090. </t>
        </r>
        <r>
          <rPr>
            <sz val="9"/>
            <color indexed="81"/>
            <rFont val="Tahoma"/>
            <family val="2"/>
          </rPr>
          <t xml:space="preserve">Desde sua aprovação, a Lei garantiu ao trabalhador receber o correspondente a 1/12 (um doze avos) da remuneração por mês trabalhado. Isto é, um salário extra no final de cada ano.
O </t>
        </r>
        <r>
          <rPr>
            <b/>
            <sz val="10"/>
            <color indexed="81"/>
            <rFont val="Tahoma"/>
            <family val="2"/>
          </rPr>
          <t>13º salário</t>
        </r>
        <r>
          <rPr>
            <sz val="9"/>
            <color indexed="81"/>
            <rFont val="Tahoma"/>
            <family val="2"/>
          </rPr>
          <t xml:space="preserve"> está previsto na Constituição Federal de 1988 como um direito do trabalhador, tanto urbano quanto rural, inclusive o doméstico e o avulso. Ou seja, é um benefício adquirido pelo colaborador que tem data específica para pagamento.
Com a Reforma Trabalhista, que vigora a partir de meados de novembro de 2017, a gratificação não foi alterada. Assim, valores, datas e percentuais continuam valendo normalmente.
</t>
        </r>
        <r>
          <rPr>
            <sz val="10"/>
            <color indexed="81"/>
            <rFont val="Arial Black"/>
            <family val="2"/>
          </rPr>
          <t>Direitos, cálculos, pagamentos e encargos sociais</t>
        </r>
        <r>
          <rPr>
            <sz val="9"/>
            <color indexed="81"/>
            <rFont val="Tahoma"/>
            <family val="2"/>
          </rPr>
          <t xml:space="preserve">
Todo trabalhador que tiver contrato de trabalho com carteira assinada via CLT tem direito a receber o 13º salário, já a partir dos primeiros 15 dias de serviços prestados. Além destes, também recebem a gratificação natalina os aposentados e pensionistas do INSS.
Para o cálculo, o profissional de RH deve levar em conta a remuneração do colaborador devida proporcional aos meses trabalhados no período de janeiro a dezembro. Para isso, a fórmula é: valor da remuneração dividido em 12 e multiplicado pelo número de meses trabalhados no ano.
</t>
        </r>
        <r>
          <rPr>
            <b/>
            <sz val="9"/>
            <color indexed="81"/>
            <rFont val="Tahoma"/>
            <family val="2"/>
          </rPr>
          <t xml:space="preserve">FONTE: </t>
        </r>
        <r>
          <rPr>
            <sz val="9"/>
            <color indexed="81"/>
            <rFont val="Tahoma"/>
            <family val="2"/>
          </rPr>
          <t xml:space="preserve">
</t>
        </r>
        <r>
          <rPr>
            <b/>
            <sz val="9"/>
            <color indexed="39"/>
            <rFont val="Tahoma"/>
            <family val="2"/>
          </rPr>
          <t>https://www.metadados.com.br/blog/13-salario#:~:text=Todo%20trabalhador%20que%20tiver%20contrato,15%20dias%20de%20servi%C3%A7os%20prestados.</t>
        </r>
      </text>
    </comment>
    <comment ref="N71" authorId="0" shapeId="0" xr:uid="{00000000-0006-0000-0000-000021000000}">
      <text>
        <r>
          <rPr>
            <b/>
            <sz val="9"/>
            <color indexed="81"/>
            <rFont val="Tahoma"/>
            <family val="2"/>
          </rPr>
          <t xml:space="preserve">O que é a </t>
        </r>
        <r>
          <rPr>
            <b/>
            <sz val="9"/>
            <color indexed="81"/>
            <rFont val="Arial Black"/>
            <family val="2"/>
          </rPr>
          <t>multa rescisória?</t>
        </r>
        <r>
          <rPr>
            <sz val="9"/>
            <color indexed="81"/>
            <rFont val="Tahoma"/>
            <family val="2"/>
          </rPr>
          <t xml:space="preserve">
</t>
        </r>
        <r>
          <rPr>
            <b/>
            <u/>
            <sz val="9"/>
            <color indexed="39"/>
            <rFont val="Tahoma"/>
            <family val="2"/>
          </rPr>
          <t>A multa rescisória, prevista no art. 18 da Lei 8.036/90</t>
        </r>
        <r>
          <rPr>
            <b/>
            <sz val="9"/>
            <color indexed="39"/>
            <rFont val="Tahoma"/>
            <family val="2"/>
          </rPr>
          <t>,</t>
        </r>
        <r>
          <rPr>
            <sz val="9"/>
            <color indexed="81"/>
            <rFont val="Tahoma"/>
            <family val="2"/>
          </rPr>
          <t xml:space="preserve"> consiste no pagamento feito pelo empregador ao empregado, equivalente a 40% do valor depositado ao longo do contrato no Fundo de Garantia do Tempo de Serviço (FGTS), em casos de rescisão sem justa causa.
</t>
        </r>
        <r>
          <rPr>
            <b/>
            <sz val="9"/>
            <color indexed="81"/>
            <rFont val="Tahoma"/>
            <family val="2"/>
          </rPr>
          <t>Quem tem direito à multa rescisória?</t>
        </r>
        <r>
          <rPr>
            <sz val="9"/>
            <color indexed="81"/>
            <rFont val="Tahoma"/>
            <family val="2"/>
          </rPr>
          <t xml:space="preserve">
Todos os trabalhadores que forem dispensados sem justa causa têm direito à multa rescisória sobre o saldo do FGTS.
</t>
        </r>
        <r>
          <rPr>
            <b/>
            <sz val="9"/>
            <color indexed="81"/>
            <rFont val="Tahoma"/>
            <family val="2"/>
          </rPr>
          <t xml:space="preserve">
Como é calculada a multa rescisória?</t>
        </r>
        <r>
          <rPr>
            <sz val="9"/>
            <color indexed="81"/>
            <rFont val="Tahoma"/>
            <family val="2"/>
          </rPr>
          <t xml:space="preserve">
A multa é calculada sobre o total depositado pelo empregador na conta do FGTS do empregado durante o período de trabalho, acrescida da remuneração devida.
</t>
        </r>
        <r>
          <rPr>
            <b/>
            <sz val="9"/>
            <color indexed="81"/>
            <rFont val="Tahoma"/>
            <family val="2"/>
          </rPr>
          <t>Prazo para pagamento da multa rescisória</t>
        </r>
        <r>
          <rPr>
            <sz val="9"/>
            <color indexed="81"/>
            <rFont val="Tahoma"/>
            <family val="2"/>
          </rPr>
          <t xml:space="preserve">
O empregador deve efetuar o pagamento da multa rescisória no momento da rescisão do contrato de trabalho, juntamente com as demais verbas rescisórias devidas.
</t>
        </r>
        <r>
          <rPr>
            <sz val="8"/>
            <color indexed="81"/>
            <rFont val="Tahoma"/>
            <family val="2"/>
          </rPr>
          <t xml:space="preserve">
</t>
        </r>
        <r>
          <rPr>
            <b/>
            <sz val="8"/>
            <color indexed="81"/>
            <rFont val="Tahoma"/>
            <family val="2"/>
          </rPr>
          <t>FONTE:</t>
        </r>
        <r>
          <rPr>
            <sz val="8"/>
            <color indexed="81"/>
            <rFont val="Tahoma"/>
            <family val="2"/>
          </rPr>
          <t xml:space="preserve"> 
</t>
        </r>
        <r>
          <rPr>
            <b/>
            <sz val="8"/>
            <color indexed="39"/>
            <rFont val="Tahoma"/>
            <family val="2"/>
          </rPr>
          <t xml:space="preserve">
https://www.jusbrasil.com.br/artigos/entenda-tudo-sobre-a-multa-rescisoria-seus-direitos-e-deveres-ao-encerrar-um-contrato-de-trabalho/2066794327#:~:text=O%20que%20%C3%A9%20a%20multa,de%20rescis%C3%A3o%20sem%20justa%20causa.</t>
        </r>
      </text>
    </comment>
    <comment ref="O71" authorId="0" shapeId="0" xr:uid="{00000000-0006-0000-0000-000022000000}">
      <text>
        <r>
          <rPr>
            <sz val="9"/>
            <color indexed="81"/>
            <rFont val="Tahoma"/>
            <family val="2"/>
          </rPr>
          <t xml:space="preserve">
</t>
        </r>
        <r>
          <rPr>
            <b/>
            <sz val="9"/>
            <color indexed="81"/>
            <rFont val="Arial Black"/>
            <family val="2"/>
          </rPr>
          <t>A obrigatoriedade do recolhimento do PIS/PASEP sobre a folha de pagamento</t>
        </r>
        <r>
          <rPr>
            <sz val="9"/>
            <color indexed="81"/>
            <rFont val="Tahoma"/>
            <family val="2"/>
          </rPr>
          <t xml:space="preserve">
Com o intuito de demonstrar as informações e remunerações que as empresas pagam aos seus funcionários, foi instituída através do Decreto n° 3048/1999 (arts. 464 e 225) a folha de pagamento, também conhecida por holerite. Sendo de caráter obrigatório para as empresas, ela não possui um modelo padrão nacional a ser seguido pelo empregador, mas precisa cumprir leis e as diversas obrigações de periodicidade mensal nelas previstas.
No que tange à tributação da folha de pagamento, sobre ela incidem diversos impostos e contribuições, como o INSS, o FGTS e o IRRF, os quais se aplicam de acordo com as atividades e funções do empregador e de seus empregados. Entre as particularidades desses tributos incidentes sobre a folha de salários, possuímos o PIS/PASEP, que não é de caráter obrigatório para todas as empresas, mas apenas para um seleto grupo de contribuintes e entidades que possuem empregados e estejam classificadas como sem fins lucrativos, imunes ou dispensadas.
E de acordo com o que se define na Lei Complementar n° 7/1970, na Lei n° 9.715/1998 (art° 2, §§ 1° e 2°), na Medida Provisória n° 2.158-35/2001 (art° 13), na Instrução Normativa SRF n° 247/2002 (art° 9) e na Instrução Normativa SRF n° 635/2006 (art°28), </t>
        </r>
        <r>
          <rPr>
            <b/>
            <sz val="9"/>
            <color indexed="81"/>
            <rFont val="Tahoma"/>
            <family val="2"/>
          </rPr>
          <t>demonstra os contribuintes passíveis ao recolhimento do PIS/PASEP sobre a folha de pagamentos.</t>
        </r>
        <r>
          <rPr>
            <sz val="9"/>
            <color indexed="81"/>
            <rFont val="Tahoma"/>
            <family val="2"/>
          </rPr>
          <t xml:space="preserve">
</t>
        </r>
        <r>
          <rPr>
            <b/>
            <sz val="9"/>
            <color indexed="81"/>
            <rFont val="Tahoma"/>
            <family val="2"/>
          </rPr>
          <t>A base de cálculo para cobrança do PIS/PASEP na folha</t>
        </r>
        <r>
          <rPr>
            <sz val="9"/>
            <color indexed="81"/>
            <rFont val="Tahoma"/>
            <family val="2"/>
          </rPr>
          <t xml:space="preserve">
</t>
        </r>
        <r>
          <rPr>
            <b/>
            <sz val="9"/>
            <color indexed="81"/>
            <rFont val="Tahoma"/>
            <family val="2"/>
          </rPr>
          <t>A alíquota aplicada do PIS/PASEP sobre a folha de salário mensal é de 1%.</t>
        </r>
        <r>
          <rPr>
            <sz val="9"/>
            <color indexed="81"/>
            <rFont val="Tahoma"/>
            <family val="2"/>
          </rPr>
          <t xml:space="preserve"> E para garantir a correta formação da base de cálculo desse imposto, a Instrução Normativa SRF n° 247/2002 — posteriormente revogada pela Instrução Normativa RFB n° 1911/2019 —  definiu que deve-se considerar os rendimentos de qualquer natureza pagos ao trabalhador assalariado, dentre os quais se incluem não apenas o salário mensal, mas também as gratificações, as comissões, os adicionais de função, as ajudas de custo, os avisos prévios trabalhados, os adicionais de férias, os qüinqüênios, os adicionais noturnos, as horas extras, os 13os salários, os repousos semanais remunerados e as diárias superiores a 50% do salário.
</t>
        </r>
        <r>
          <rPr>
            <b/>
            <sz val="9"/>
            <color indexed="81"/>
            <rFont val="Tahoma"/>
            <family val="2"/>
          </rPr>
          <t xml:space="preserve">FONTE: </t>
        </r>
        <r>
          <rPr>
            <sz val="9"/>
            <color indexed="81"/>
            <rFont val="Tahoma"/>
            <family val="2"/>
          </rPr>
          <t xml:space="preserve">
</t>
        </r>
        <r>
          <rPr>
            <b/>
            <sz val="9"/>
            <color indexed="39"/>
            <rFont val="Tahoma"/>
            <family val="2"/>
          </rPr>
          <t>https://www.taxgroup.com.br/intelligence/pis-pasep-sobre-a-folha/#:~:text=do%20%C3%A2mbito%20previdenci%C3%A1rio-,A%20obrigatoriedade%20do%20recolhimento%20do%20PIS%2FPASEP%20sobre%20a%20folha,pagamento%2C%20tamb%C3%A9m%20conhecida%20por%20holerite.</t>
        </r>
      </text>
    </comment>
    <comment ref="P71" authorId="0" shapeId="0" xr:uid="{00000000-0006-0000-0000-000023000000}">
      <text>
        <r>
          <rPr>
            <sz val="9"/>
            <color indexed="81"/>
            <rFont val="Arial Black"/>
            <family val="2"/>
          </rPr>
          <t>O Imposto Sobre Serviços de Qualquer Natureza - ISS</t>
        </r>
        <r>
          <rPr>
            <sz val="9"/>
            <color indexed="81"/>
            <rFont val="Tahoma"/>
            <family val="2"/>
          </rPr>
          <t xml:space="preserve"> é um tributo de competência do município. Seu fato gerador é a prestação de serviço, de acordo com a lista de atividades estabelecida pela Lei Complementar 116/2003. A alíquota aplicada pela Prefeitura do Salvador é de 5% sobre o valor da prestação do serviço e algumas atividades podem ter a alíquota do ISS reduzida, </t>
        </r>
        <r>
          <rPr>
            <b/>
            <u/>
            <sz val="9"/>
            <color indexed="81"/>
            <rFont val="Tahoma"/>
            <family val="2"/>
          </rPr>
          <t>podendo sofrer alterações a depender se o serviço for prestado em outro município (onde será emitida a nota fiscal)</t>
        </r>
        <r>
          <rPr>
            <sz val="9"/>
            <color indexed="81"/>
            <rFont val="Tahoma"/>
            <family val="2"/>
          </rPr>
          <t xml:space="preserve">, inclusive, no percentual, como a forma de incentivo fiscal. Esse valor dever ser recolhido a partir da emissão da Nota Fiscal de Serviços Eletrônica (NFS-e).
</t>
        </r>
        <r>
          <rPr>
            <b/>
            <sz val="9"/>
            <color indexed="81"/>
            <rFont val="Tahoma"/>
            <family val="2"/>
          </rPr>
          <t>LEI COMPLEMENTAR Nº 116, DE 31 DE JULHO DE 2003</t>
        </r>
        <r>
          <rPr>
            <sz val="9"/>
            <color indexed="81"/>
            <rFont val="Tahoma"/>
            <family val="2"/>
          </rPr>
          <t xml:space="preserve">
 Dispõe sobre o Imposto Sobre Serviços – ISS de Qualquer Natureza, de competência dos Municípios e do Distrito Federal, e dá outras providências.
O PRESIDENTE DA REPÚBLICA Faz saber que o Congresso Nacional decreta e eu sanciono a seguinte Lei Complementar:
Art. 1o O Imposto Sobre Serviços de Qualquer Natureza, de competência dos Municípios e do Distrito Federal, tem como fato gerador a prestação de serviços constantes da lista anexa, ainda que esses não se constituam como atividade preponderante do prestador.
§ 1o O imposto incide também sobre o serviço proveniente do exterior do País ou cuja prestação se tenha iniciado no exterior do País.
§ 2o Ressalvadas as exceções expressas na lista anexa, os serviços nela mencionados não ficam sujeitos ao Imposto Sobre Operações Relativas à Circulação de Mercadorias e Prestações de Serviços de Transporte Interestadual e Intermunicipal e de Comunicação – ICMS, ainda que sua prestação envolva fornecimento de mercadorias.
§ 3o O imposto de que trata esta Lei Complementar incide ainda sobre os serviços prestados mediante a utilização de bens e serviços públicos explorados economicamente mediante autorização, permissão ou concessão, com o pagamento de tarifa, preço ou pedágio pelo usuário final do serviço.
§ 4o A incidência do imposto não depende da denominação dada ao serviço prestado.
Art. 2o O imposto não incide sobre:
I – as exportações de serviços para o exterior do País;
II – a prestação de serviços em relação de emprego, dos trabalhadores avulsos, dos diretores e membros de conselho consultivo ou de conselho fiscal de sociedades e fundações, bem como dos sócios-gerentes e dos gerentes-delegados;
III – o valor intermediado no mercado de títulos e valores mobiliários, o valor dos depósitos bancários, o principal, juros e acréscimos moratórios relativos a operações de crédito realizadas por instituições financeiras.
Parágrafo único. Não se enquadram no disposto no inciso I os serviços desenvolvidos no Brasil, cujo resultado aqui se verifique, ainda que o pagamento seja feito por residente no exterior.
O presidente em exercício sancionou, sem vetos, a Lei Complementar 175, que estabelece regras para o recolhimento do Imposto sobre Serviços de Qualquer Natureza (ISS) pelo município onde está o cliente (destino), e não mais na cidade-sede do prestador do serviço (origem) . A legislação foi publicada no Diário Oficial da União desta quinta-feira (24).
Originário do Projeto de Lei Complementar (PLP) 170/2020, o texto regula o recolhimento do ISS pelo município do consumidor, e não da empresa que presta o serviço. A mudança será gradativa, até 2023, para que cumpra o determinado em legislação de 2016.
Os serviços que terão a arrecadação transferida para o destino são os de planos de saúde e médico-veterinários; de administração de fundos, consórcios, cartões de crédito e débito, carteiras de clientes e cheques pré-datados; e de arrendamento mercantil (leasing).
A necessidade de aprovação de projeto que regulamenta o recolhimento de ISS decorre de mudanças feitas pela Lei Complementar 157, de 2016, que transferiu a competência da cobrança desse imposto do município onde fica o prestador do serviço para o município onde o serviço é prestado ao usuário final. Até dezembro de 2016, o ISS ficava com o município de origem — onde está localizado o fornecedor do bem ou serviço. </t>
        </r>
        <r>
          <rPr>
            <b/>
            <sz val="9"/>
            <color indexed="81"/>
            <rFont val="Tahoma"/>
            <family val="2"/>
          </rPr>
          <t>Fonte: Agência Senado</t>
        </r>
        <r>
          <rPr>
            <sz val="9"/>
            <color indexed="81"/>
            <rFont val="Tahoma"/>
            <family val="2"/>
          </rPr>
          <t xml:space="preserve">
</t>
        </r>
        <r>
          <rPr>
            <b/>
            <sz val="9"/>
            <color indexed="81"/>
            <rFont val="Tahoma"/>
            <family val="2"/>
          </rPr>
          <t xml:space="preserve">
FONTE: </t>
        </r>
        <r>
          <rPr>
            <sz val="9"/>
            <color indexed="81"/>
            <rFont val="Tahoma"/>
            <family val="2"/>
          </rPr>
          <t xml:space="preserve">
</t>
        </r>
        <r>
          <rPr>
            <b/>
            <sz val="9"/>
            <color indexed="39"/>
            <rFont val="Tahoma"/>
            <family val="2"/>
          </rPr>
          <t>https://www2.sefaz.salvador.ba.gov.br/servico/ISS;
https://www.planalto.gov.br/ccivil_03/leis/lcp/lcp116.htm;
https://www12.senado.leg.br/noticias/materias/2020/09/24/nova-lei-altera-recolhimento-do-iss-para-municipio-onde-servico-e-prestado;</t>
        </r>
      </text>
    </comment>
    <comment ref="Q71" authorId="0" shapeId="0" xr:uid="{00000000-0006-0000-0000-000024000000}">
      <text>
        <r>
          <rPr>
            <b/>
            <sz val="9"/>
            <color indexed="81"/>
            <rFont val="Arial Black"/>
            <family val="2"/>
          </rPr>
          <t>2.1. Enquadramento no SAT/RAT</t>
        </r>
        <r>
          <rPr>
            <sz val="8"/>
            <color indexed="81"/>
            <rFont val="Tahoma"/>
            <family val="2"/>
          </rPr>
          <t xml:space="preserve">
</t>
        </r>
        <r>
          <rPr>
            <b/>
            <sz val="8"/>
            <color indexed="81"/>
            <rFont val="Tahoma"/>
            <family val="2"/>
          </rPr>
          <t>O Risco de Acidente do Trabalho (RAT)</t>
        </r>
        <r>
          <rPr>
            <sz val="8"/>
            <color indexed="81"/>
            <rFont val="Tahoma"/>
            <family val="2"/>
          </rPr>
          <t xml:space="preserve"> é o seguro obrigatório, instituído por lei, mediante uma contribuição a cargo exclusivo da empresa, sobre a folha de pagamento, que se destina à cobertura de eventos resultantes de acidente do trabalho.
A alíquota aplicada sobre o valor da Folha de Pagamento para a cobertura deste seguro pode ser:
</t>
        </r>
        <r>
          <rPr>
            <b/>
            <sz val="10"/>
            <color indexed="81"/>
            <rFont val="Tahoma"/>
            <family val="2"/>
          </rPr>
          <t>- 1%</t>
        </r>
        <r>
          <rPr>
            <sz val="8"/>
            <color indexed="81"/>
            <rFont val="Tahoma"/>
            <family val="2"/>
          </rPr>
          <t xml:space="preserve"> para a empresa em cuja atividade </t>
        </r>
        <r>
          <rPr>
            <b/>
            <sz val="9"/>
            <color indexed="81"/>
            <rFont val="Tahoma"/>
            <family val="2"/>
          </rPr>
          <t>o risco de acidente do trabalho seja considerado leve;</t>
        </r>
        <r>
          <rPr>
            <sz val="8"/>
            <color indexed="81"/>
            <rFont val="Tahoma"/>
            <family val="2"/>
          </rPr>
          <t xml:space="preserve">
- 2% para a empresa em cuja atividade o risco de acidente do trabalho seja considerado médio;
- 3% para a empresa em cuja atividade o risco de acidente do trabalho seja considerado grave.
O grau de risco que cada empresa está enquadrada é determinado pelo Código de Atividade Ecônomica constante no Cartão do CNPJ, em tabela divulgada pelo Ministério do Trabalho, de acordo com a média apurada nos registros dos Acidentes de Trabalho.
A partir de janeiro/2010 entrou em vigor o Fator Acidentário de Prevenção (FAP).
O Fator Acidentário Prevenção (FAP) consiste em um multiplicador variável num intervalo 0,5000 a 2,0000, aplicado com quatro casas decimais, a ser aplicado sobre a alíquota RAT de 1%, 2% ou 3%.
Neste sentido, as alíquotas do RAT poderão ser reduzidas em até 50% ou majoradas em até 100% em razão do desempenho da empresa em relação à sua respectiva atividade, aferida pelo FAP.
Não há tabela divulgada do FAP, dessa forma, cada empresa deve acessar o sítio da Previdência Social e verificar qual a sua alíquota de majoração.
Para efeito desse trabalho, para apuração dos encargos sociais (Tabela “A”), vamos adotar o percentual de 2%, sem considerar a alíquota FAP de majoração. Lembramos que cada empresa deve levar em consideração o seu próprio enquadramento e alíquota.
</t>
        </r>
        <r>
          <rPr>
            <b/>
            <sz val="8"/>
            <color indexed="81"/>
            <rFont val="Tahoma"/>
            <family val="2"/>
          </rPr>
          <t xml:space="preserve">FONTE: </t>
        </r>
        <r>
          <rPr>
            <sz val="8"/>
            <color indexed="81"/>
            <rFont val="Tahoma"/>
            <family val="2"/>
          </rPr>
          <t xml:space="preserve">
</t>
        </r>
        <r>
          <rPr>
            <b/>
            <sz val="8"/>
            <color indexed="39"/>
            <rFont val="Tahoma"/>
            <family val="2"/>
          </rPr>
          <t>https://www.delphin.com.br/orientacao/66-encargos-sociais-sobre-a-folha-de-pagamento#:~:text=c)%20geralmente%205%2C80%25,incumbe%20de%20arrecadar%20e%20repassar.</t>
        </r>
      </text>
    </comment>
    <comment ref="R71" authorId="0" shapeId="0" xr:uid="{00000000-0006-0000-0000-000025000000}">
      <text>
        <r>
          <rPr>
            <b/>
            <sz val="9"/>
            <color indexed="81"/>
            <rFont val="Tahoma"/>
            <family val="2"/>
          </rPr>
          <t>As principais regulamentações do INSS patronal são a Constituição Federal e a Lei 8.212/91</t>
        </r>
        <r>
          <rPr>
            <sz val="9"/>
            <color indexed="81"/>
            <rFont val="Tahoma"/>
            <family val="2"/>
          </rPr>
          <t xml:space="preserve">, também chamada de Lei da Seguridade Social. Em relação à segunda legislação citada, ela esclarece que os envolvidos no financiamento desta contribuição representam toda a sociedade, de forma direta e indireta.
A mesma lei aponta que os termos a serem seguidos são os do Art. 195 da Constituição, por meio de recursos provenientes não só das contribuições sociais, mas também da União, Estados, Distrito Federal e Municípios. Quanto às contribuições sociais, elas englobam todas aquelas feitas pelas empresas que têm incidência sobre a remuneração dos trabalhadores e sobre seu faturamento e lucro.
</t>
        </r>
        <r>
          <rPr>
            <b/>
            <sz val="9"/>
            <color indexed="81"/>
            <rFont val="Tahoma"/>
            <family val="2"/>
          </rPr>
          <t>A Lei 8.212/91</t>
        </r>
        <r>
          <rPr>
            <sz val="9"/>
            <color indexed="81"/>
            <rFont val="Tahoma"/>
            <family val="2"/>
          </rPr>
          <t xml:space="preserve"> estabelece que as empresas devem contribuir com 20% sobre o total das remunerações pagas aos empregados e trabalhadores avulsos, incluindo salários, gorjetas, benefícios e adiantamentos. 
Como aponta a já citada legislação sobre o INSS patronal,</t>
        </r>
        <r>
          <rPr>
            <b/>
            <sz val="9"/>
            <color indexed="81"/>
            <rFont val="Tahoma"/>
            <family val="2"/>
          </rPr>
          <t xml:space="preserve"> são obrigados a pagar esse tributo:</t>
        </r>
        <r>
          <rPr>
            <sz val="9"/>
            <color indexed="81"/>
            <rFont val="Tahoma"/>
            <family val="2"/>
          </rPr>
          <t xml:space="preserve">
Entidades ou associações com, ou sem fins lucrativos;
Cooperativas;
Missões diplomáticas;
Repartições consulares;
Empresas rurais e agroindústrias;
Órgãos públicos;
Proprietários de obras de construção civil;
Pessoas físicas empregadoras.
Ciente dos empregadores obrigados a pagar o INSS patronal, saiba que também existem exceções. </t>
        </r>
        <r>
          <rPr>
            <b/>
            <sz val="9"/>
            <color indexed="81"/>
            <rFont val="Tahoma"/>
            <family val="2"/>
          </rPr>
          <t xml:space="preserve">São isentos da contribuição:
</t>
        </r>
        <r>
          <rPr>
            <sz val="9"/>
            <color indexed="81"/>
            <rFont val="Tahoma"/>
            <family val="2"/>
          </rPr>
          <t xml:space="preserve">
ONGs de áreas como direitos humanos, assistência social, meio ambiente, saúde, educação, entre outras, devidamente formalizada, com isenção legalizada;
Igrejas, sinagogas, templos e outras organizações religiosas que atendam aos requisitos da legislação;
Associações responsáveis pela promoção de atividades culturais, educacionais, recreativas, esportivas, entre outras;
Hospitais filantrópicos que atendem aos requisitos de prestação de assistência à população;
Escolas, universidades e outras organizações educacionais sem fins lucrativos que atendam aos requisitos da legislação. 
A regra geral é a base de cálculo sobre a folha de pagamento, conforme previsão no art. 22, da Lei 8.212/91, que dispõe sobre a organização da Seguridade Social.
A Lei 8.212/91 estabelece que as empresas devem contribuir com 20% sobre o total das remunerações pagas aos empregados e trabalhadores avulsos, incluindo salários, gorjetas, benefícios e adiantamentos. 
</t>
        </r>
        <r>
          <rPr>
            <b/>
            <sz val="9"/>
            <color indexed="81"/>
            <rFont val="Tahoma"/>
            <family val="2"/>
          </rPr>
          <t xml:space="preserve">Fonte: </t>
        </r>
        <r>
          <rPr>
            <sz val="9"/>
            <color indexed="81"/>
            <rFont val="Tahoma"/>
            <family val="2"/>
          </rPr>
          <t xml:space="preserve">
</t>
        </r>
        <r>
          <rPr>
            <b/>
            <sz val="9"/>
            <color indexed="39"/>
            <rFont val="Tahoma"/>
            <family val="2"/>
          </rPr>
          <t>https://blog.convenia.com.br/inss-patronal/#:~:text=A%20Lei%208.212%2F91%20estabelece,%2C%20gorjetas%2C%20benef%C3%ADcios%20e%20adiantamentos.</t>
        </r>
        <r>
          <rPr>
            <sz val="9"/>
            <color indexed="81"/>
            <rFont val="Tahoma"/>
            <family val="2"/>
          </rPr>
          <t xml:space="preserve">
</t>
        </r>
      </text>
    </comment>
    <comment ref="S71" authorId="0" shapeId="0" xr:uid="{00000000-0006-0000-0000-000026000000}">
      <text>
        <r>
          <rPr>
            <b/>
            <sz val="10"/>
            <color indexed="81"/>
            <rFont val="Arial Black"/>
            <family val="2"/>
          </rPr>
          <t>2. Cálculo dos Encargos sobre FOLHA DE PAGAMENTO</t>
        </r>
        <r>
          <rPr>
            <sz val="9"/>
            <color indexed="81"/>
            <rFont val="Tahoma"/>
            <family val="2"/>
          </rPr>
          <t xml:space="preserve">
</t>
        </r>
        <r>
          <rPr>
            <sz val="8"/>
            <color indexed="81"/>
            <rFont val="Tahoma"/>
            <family val="2"/>
          </rPr>
          <t>O recolhimento previdenciário das empresas em geral corresponde à aplicação das seguintes alíquotas, sobre o total das remunerações pagas ou creditadas, a qualquer título, no decorrer do mês, aos segurados empregados:
a)</t>
        </r>
        <r>
          <rPr>
            <b/>
            <sz val="8"/>
            <color indexed="81"/>
            <rFont val="Tahoma"/>
            <family val="2"/>
          </rPr>
          <t xml:space="preserve"> 20% </t>
        </r>
        <r>
          <rPr>
            <sz val="8"/>
            <color indexed="81"/>
            <rFont val="Tahoma"/>
            <family val="2"/>
          </rPr>
          <t xml:space="preserve">referente ao </t>
        </r>
        <r>
          <rPr>
            <b/>
            <sz val="8"/>
            <color indexed="81"/>
            <rFont val="Tahoma"/>
            <family val="2"/>
          </rPr>
          <t>INSS Patronal</t>
        </r>
        <r>
          <rPr>
            <sz val="8"/>
            <color indexed="81"/>
            <rFont val="Tahoma"/>
            <family val="2"/>
          </rPr>
          <t xml:space="preserve"> para as empresas NÃO optantes do Simples Nacional;
b) </t>
        </r>
        <r>
          <rPr>
            <b/>
            <sz val="8"/>
            <color indexed="81"/>
            <rFont val="Tahoma"/>
            <family val="2"/>
          </rPr>
          <t xml:space="preserve">1%, </t>
        </r>
        <r>
          <rPr>
            <sz val="8"/>
            <color indexed="81"/>
            <rFont val="Tahoma"/>
            <family val="2"/>
          </rPr>
          <t>2% ou 3% referente a Risco de Acidente do Trabalho (RAT) e contribuição adicional, se for o caso, variando conforme o grau de risco, acrescido do Fator Acidentário de Prevenção (FAP) a partir de janeiro/2010; e
c) geralmente</t>
        </r>
        <r>
          <rPr>
            <b/>
            <sz val="8"/>
            <color indexed="81"/>
            <rFont val="Tahoma"/>
            <family val="2"/>
          </rPr>
          <t xml:space="preserve"> 5,80% </t>
        </r>
        <r>
          <rPr>
            <sz val="8"/>
            <color indexed="81"/>
            <rFont val="Tahoma"/>
            <family val="2"/>
          </rPr>
          <t xml:space="preserve">de contribuição variável </t>
        </r>
        <r>
          <rPr>
            <b/>
            <sz val="8"/>
            <color indexed="81"/>
            <rFont val="Tahoma"/>
            <family val="2"/>
          </rPr>
          <t xml:space="preserve">de Outras Entidade </t>
        </r>
        <r>
          <rPr>
            <sz val="8"/>
            <color indexed="81"/>
            <rFont val="Tahoma"/>
            <family val="2"/>
          </rPr>
          <t>(Terceiros), destinada às entidades SENAI, SESC, SESI, etc., onde o INSS se incumbe de arrecadar e repassar. Salário Educação – 2,5%; SENAI/ SESC – 1,50%; SENAI/ SESI – 1,00%; SEBRAE – 0,60%; INCRA – 0,20%;</t>
        </r>
        <r>
          <rPr>
            <sz val="9"/>
            <color indexed="81"/>
            <rFont val="Tahoma"/>
            <family val="2"/>
          </rPr>
          <t xml:space="preserve">
</t>
        </r>
        <r>
          <rPr>
            <b/>
            <sz val="8"/>
            <color indexed="81"/>
            <rFont val="Tahoma"/>
            <family val="2"/>
          </rPr>
          <t>2.2. Reforça-se que Outras entidades (Terceiros)</t>
        </r>
        <r>
          <rPr>
            <sz val="8"/>
            <color indexed="81"/>
            <rFont val="Tahoma"/>
            <family val="2"/>
          </rPr>
          <t xml:space="preserve">
Para o cálculo das contribuições, para outras entidades (terceiros), cada empresa deverá enquadrar-se em um dos FPAS e, com base nesse código, saberá qual o percentual de recolhimento a que estará sujeita, conforme orientações administrativas do INSS.
Para apuração dos encargos sociais (Tabela “A”), será considerada uma alíquota de 5,8% para as empresas em geral.
Lembramos mais uma vez que cada empresa deve levar em consideração o seu próprio enquadramento e alíquota.
</t>
        </r>
        <r>
          <rPr>
            <b/>
            <sz val="8"/>
            <color indexed="81"/>
            <rFont val="Tahoma"/>
            <family val="2"/>
          </rPr>
          <t xml:space="preserve">FONTE: </t>
        </r>
        <r>
          <rPr>
            <sz val="8"/>
            <color indexed="81"/>
            <rFont val="Tahoma"/>
            <family val="2"/>
          </rPr>
          <t xml:space="preserve">
</t>
        </r>
        <r>
          <rPr>
            <b/>
            <sz val="8"/>
            <color indexed="39"/>
            <rFont val="Tahoma"/>
            <family val="2"/>
          </rPr>
          <t>https://www.delphin.com.br/orientacao/66-encargos-sociais-sobre-a-folha-de-pagamento#:~:text=c)%20geralmente%205%2C80%25,incumbe%20de%20arrecadar%20e%20repassar.</t>
        </r>
      </text>
    </comment>
    <comment ref="T71" authorId="0" shapeId="0" xr:uid="{00000000-0006-0000-0000-000027000000}">
      <text>
        <r>
          <rPr>
            <b/>
            <sz val="9"/>
            <color indexed="81"/>
            <rFont val="Tahoma"/>
            <family val="2"/>
          </rPr>
          <t xml:space="preserve">As principais regulamentações do </t>
        </r>
        <r>
          <rPr>
            <b/>
            <sz val="9"/>
            <color indexed="81"/>
            <rFont val="Arial Black"/>
            <family val="2"/>
          </rPr>
          <t xml:space="preserve">INSS patronal </t>
        </r>
        <r>
          <rPr>
            <b/>
            <sz val="9"/>
            <color indexed="81"/>
            <rFont val="Tahoma"/>
            <family val="2"/>
          </rPr>
          <t>são a Constituição Federal e a Lei 8.212/91,</t>
        </r>
        <r>
          <rPr>
            <sz val="8"/>
            <color indexed="81"/>
            <rFont val="Tahoma"/>
            <family val="2"/>
          </rPr>
          <t xml:space="preserve"> também chamada de Lei da Seguridade Social. Em relação à segunda legislação citada, ela esclarece que os envolvidos no financiamento desta contribuição representam toda a sociedade, de forma direta e indireta.
A mesma lei aponta que os termos a serem seguidos são os do Art. 195 da Constituição, por meio de recursos provenientes não só das contribuições sociais, mas também da União, Estados, Distrito Federal e Municípios. Quanto às contribuições sociais, elas englobam todas aquelas feitas pelas empresas que têm incidência sobre a remuneração dos trabalhadores e sobre seu faturamento e lucro.
A Lei 8.212/91 estabelece que as empresas devem contribuir com 20% sobre o total das remunerações pagas aos empregados e trabalhadores avulsos, incluindo salários, gorjetas, benefícios e adiantamentos. 
Como aponta a já citada legislação sobre o INSS patronal, </t>
        </r>
        <r>
          <rPr>
            <b/>
            <sz val="8"/>
            <color indexed="81"/>
            <rFont val="Tahoma"/>
            <family val="2"/>
          </rPr>
          <t>são obrigados a pagar esse tributo:</t>
        </r>
        <r>
          <rPr>
            <sz val="8"/>
            <color indexed="81"/>
            <rFont val="Tahoma"/>
            <family val="2"/>
          </rPr>
          <t xml:space="preserve">
Entidades ou associações com, ou sem fins lucrativos;
Cooperativas;
Missões diplomáticas;
Repartições consulares;
Empresas rurais e agroindústrias;
Órgãos públicos;
Proprietários de obras de construção civil;
Pessoas físicas empregadoras.
Ciente dos empregadores obrigados a pagar o INSS patronal, saiba que também existem exceções. </t>
        </r>
        <r>
          <rPr>
            <b/>
            <sz val="8"/>
            <color indexed="81"/>
            <rFont val="Tahoma"/>
            <family val="2"/>
          </rPr>
          <t>São isentos da contribuição:</t>
        </r>
        <r>
          <rPr>
            <sz val="8"/>
            <color indexed="81"/>
            <rFont val="Tahoma"/>
            <family val="2"/>
          </rPr>
          <t xml:space="preserve">
ONGs de áreas como direitos humanos, assistência social, meio ambiente, saúde, educação, entre outras, devidamente formalizada, com isenção legalizada;
Igrejas, sinagogas, templos e outras organizações religiosas que atendam aos requisitos da legislação;
Associações responsáveis pela promoção de atividades culturais, educacionais, recreativas, esportivas, entre outras;
Hospitais filantrópicos que atendem aos requisitos de prestação de assistência à população;
Escolas, universidades e outras organizações educacionais sem fins lucrativos que atendam aos requisitos da legislação. 
</t>
        </r>
        <r>
          <rPr>
            <sz val="9"/>
            <color indexed="81"/>
            <rFont val="Tahoma"/>
            <family val="2"/>
          </rPr>
          <t xml:space="preserve">
A </t>
        </r>
        <r>
          <rPr>
            <b/>
            <sz val="9"/>
            <color indexed="81"/>
            <rFont val="Tahoma"/>
            <family val="2"/>
          </rPr>
          <t>regra geral é a base de cálculo sobre a folha de pagamento</t>
        </r>
        <r>
          <rPr>
            <sz val="9"/>
            <color indexed="81"/>
            <rFont val="Tahoma"/>
            <family val="2"/>
          </rPr>
          <t xml:space="preserve">, </t>
        </r>
        <r>
          <rPr>
            <sz val="8"/>
            <color indexed="81"/>
            <rFont val="Tahoma"/>
            <family val="2"/>
          </rPr>
          <t xml:space="preserve">conforme previsão no art. 22, da Lei 8.212/91, que dispõe sobre a organização da Seguridade Social.
</t>
        </r>
        <r>
          <rPr>
            <sz val="9"/>
            <color indexed="81"/>
            <rFont val="Tahoma"/>
            <family val="2"/>
          </rPr>
          <t xml:space="preserve">
A Lei 8.212/91 estabelece que </t>
        </r>
        <r>
          <rPr>
            <b/>
            <sz val="9"/>
            <color indexed="81"/>
            <rFont val="Tahoma"/>
            <family val="2"/>
          </rPr>
          <t>as empresas devem contribuir com 20% sobre o total das remunerações pagas</t>
        </r>
        <r>
          <rPr>
            <sz val="9"/>
            <color indexed="81"/>
            <rFont val="Tahoma"/>
            <family val="2"/>
          </rPr>
          <t xml:space="preserve"> </t>
        </r>
        <r>
          <rPr>
            <sz val="8"/>
            <color indexed="81"/>
            <rFont val="Tahoma"/>
            <family val="2"/>
          </rPr>
          <t xml:space="preserve">aos empregados e trabalhadores avulsos, incluindo salários, gorjetas, benefícios e adiantamentos. </t>
        </r>
        <r>
          <rPr>
            <sz val="9"/>
            <color indexed="81"/>
            <rFont val="Tahoma"/>
            <family val="2"/>
          </rPr>
          <t xml:space="preserve">
</t>
        </r>
        <r>
          <rPr>
            <b/>
            <sz val="9"/>
            <color indexed="81"/>
            <rFont val="Tahoma"/>
            <family val="2"/>
          </rPr>
          <t xml:space="preserve">
Fonte: 
</t>
        </r>
        <r>
          <rPr>
            <b/>
            <sz val="9"/>
            <color indexed="39"/>
            <rFont val="Tahoma"/>
            <family val="2"/>
          </rPr>
          <t>https://blog.convenia.com.br/inss-patronal/#:~:text=A%20Lei%208.212%2F91%20estabelece,%2C%20gorjetas%2C%20benef%C3%ADcios%20e%20adiantamentos.</t>
        </r>
      </text>
    </comment>
    <comment ref="U71" authorId="0" shapeId="0" xr:uid="{00000000-0006-0000-0000-000028000000}">
      <text>
        <r>
          <rPr>
            <sz val="9"/>
            <color indexed="81"/>
            <rFont val="Tahoma"/>
            <family val="2"/>
          </rPr>
          <t xml:space="preserve">O </t>
        </r>
        <r>
          <rPr>
            <sz val="9"/>
            <color indexed="81"/>
            <rFont val="Arial Black"/>
            <family val="2"/>
          </rPr>
          <t>salário família</t>
        </r>
        <r>
          <rPr>
            <sz val="9"/>
            <color indexed="81"/>
            <rFont val="Tahoma"/>
            <family val="2"/>
          </rPr>
          <t xml:space="preserve"> é determinado pelos artigos 65 a 70 da Lei nº 8213/91, e é um benefício concedido aos trabalhadores celetistas que possuem filhos de até 14 anos, ou filhos com algum tipo de deficiência. 
O valor é pago mensalmente aos profissionais em regime CLT, como um valor  à parte do seu salário. E o valor varia de acordo com o número de dependentes do contratado.
Demais informações verificar na fonte pesquisada.
</t>
        </r>
        <r>
          <rPr>
            <b/>
            <sz val="9"/>
            <color indexed="81"/>
            <rFont val="Tahoma"/>
            <family val="2"/>
          </rPr>
          <t xml:space="preserve">FONTE: </t>
        </r>
        <r>
          <rPr>
            <sz val="9"/>
            <color indexed="81"/>
            <rFont val="Tahoma"/>
            <family val="2"/>
          </rPr>
          <t xml:space="preserve">
</t>
        </r>
        <r>
          <rPr>
            <b/>
            <sz val="9"/>
            <color indexed="39"/>
            <rFont val="Tahoma"/>
            <family val="2"/>
          </rPr>
          <t>https://www.pontotel.com.br/salario-familia/#:~:text=O%20sal%C3%A1rio%20fam%C3%ADlia%20%C3%A9%20determinado,%C3%A0%20parte%20do%20seu%20sal%C3%A1rio.</t>
        </r>
      </text>
    </comment>
    <comment ref="V71" authorId="0" shapeId="0" xr:uid="{00000000-0006-0000-0000-000029000000}">
      <text>
        <r>
          <rPr>
            <sz val="8"/>
            <color indexed="81"/>
            <rFont val="Arial Black"/>
            <family val="2"/>
          </rPr>
          <t>ALIMENTAÇÃO - É UMA OBRIGAÇÃO OU UMA FACULDADE DO EMPREGADOR?</t>
        </r>
        <r>
          <rPr>
            <sz val="8"/>
            <color indexed="81"/>
            <rFont val="Tahoma"/>
            <family val="2"/>
          </rPr>
          <t xml:space="preserve">
</t>
        </r>
        <r>
          <rPr>
            <sz val="8"/>
            <color indexed="81"/>
            <rFont val="Arial Black"/>
            <family val="2"/>
          </rPr>
          <t xml:space="preserve">A principio, a empresa NÃO é obrigada a pagar ou fornecer refeição ao trabalhador, isto porque não existe previsão na lei sobre a obrigatoriedade. </t>
        </r>
        <r>
          <rPr>
            <sz val="12"/>
            <color indexed="81"/>
            <rFont val="Calibri"/>
            <family val="2"/>
            <scheme val="minor"/>
          </rPr>
          <t>Contudo, muitas CCT’s (Convenções Coletivas de Trabalho) e ACT’s (Acordos Coletivos de Trabalho) celebrados pelos sindicatos estabelecem o pagamento e seus respectivos valores, e neste caso se tornam obrigatórios. Para saber se este é o seu caso, entre em contado com o sindicato de sua categoria.</t>
        </r>
        <r>
          <rPr>
            <sz val="8"/>
            <color indexed="81"/>
            <rFont val="Tahoma"/>
            <family val="2"/>
          </rPr>
          <t xml:space="preserve">
Já Sergio Ferreira Pantaleão, comenta:
</t>
        </r>
        <r>
          <rPr>
            <b/>
            <sz val="8"/>
            <color indexed="81"/>
            <rFont val="Tahoma"/>
            <family val="2"/>
          </rPr>
          <t>A alimentação, diferentemente do vale-transporte, não é uma obrigação legal imposta ao empregador,</t>
        </r>
        <r>
          <rPr>
            <sz val="8"/>
            <color indexed="81"/>
            <rFont val="Tahoma"/>
            <family val="2"/>
          </rPr>
          <t xml:space="preserve"> ou seja, não há lei que estabeleça que o empregador deva fornecer refeição ao empregado.
Não obstante, o art. 458 da CLT dispõe que a alimentação fornecida pelo empregador ao empregado, está compreendida no salário:
Art. 458 da CLT:
"Além do pagamento em dinheiro, compreendem-se no salário, para todos os efeitos legais, a alimentação, habitação, vestuário ou outras prestações in natura que a empresa, por força do contrato ou do costume, fornecer habitualmente ao empregado. Em caso algum será permitido o pagamento com bebidas alcoólicas ou drogas nocivas."
A redação deste artigo foi dada pela Lei 229 de 28.02.1967 e como podemos deduzir, imagina-se que nesta época ainda era possível que o trabalhador tivesse condições (tempo suficiente) para se ausentar do trabalho e fazer sua refeição em sua residência, razão pela qual a alimentação poderia ser considerada como salário.
Com o crescimento da economia, o mercado de trabalho tomou uma dimensão gigantesca e observamos, já há muito tempo, que tornou-se um privilégio poder ter as refeições diárias no ambiente familiar, pois é comum o trabalhador residir em uma cidade e trabalhar em outra ou, ainda que a residência seja na mesma cidade em que labora, o tempo de deslocamento entre o trabalho e residência é bem superior a 1 (uma) hora, inviabilizando tanto ao empregado quanto ao empregador se valer deste desgaste.
</t>
        </r>
        <r>
          <rPr>
            <b/>
            <sz val="8"/>
            <color indexed="81"/>
            <rFont val="Arial"/>
            <family val="2"/>
          </rPr>
          <t xml:space="preserve">
</t>
        </r>
        <r>
          <rPr>
            <b/>
            <sz val="11"/>
            <color indexed="81"/>
            <rFont val="Arial"/>
            <family val="2"/>
          </rPr>
          <t>Assim como em vários outros aspectos trabalhistas, a questão da alimentação vem sendo negociada por ajuste individual com o empregador ou por meio de normas coletivas (convenções, acordos coletivos e sentenças normativas).</t>
        </r>
        <r>
          <rPr>
            <sz val="8"/>
            <color indexed="81"/>
            <rFont val="Tahoma"/>
            <family val="2"/>
          </rPr>
          <t xml:space="preserve">
Em complemento a alguns direitos dos trabalhadores estabelecidos pela CLT, os acordos individuais ou coletivos garantem ao empregado o fornecimento de alimentação in natura, ou mediante vales (também chamados de tíquetes refeição ou alimentação) ou cartões.
É indiscutível que o fato não se trata apenas de uma questão legal, mas da necessidade do próprio empregador que, num mercado competitivo e que preza pela qualidade e a necessidade de atender seus clientes em tempo cada vez mais curto, necessitam que os empregados se ausentem o menor tempo possível da atividade laboral.
Não obstante, se considerarmos que não há obrigação no fornecimento de alimentação por parte do empregador e se este tivesse a disponibilidade de dispensar seus empregados para fazer suas refeições nas próprias residências, ainda assim teria alguns inconvenientes como o tempo despendido pelo empregado (ida e volta), os riscos de acidente de trajeto, as intervenções familiares (problemas conjugais, doenças, afazeres e etc.) que poderiam dispersar a atenção no trabalho por parte do empregado e comprometer, consequentemente, o seu rendimento.
Portanto, embora não haja previsão legal da obrigatoriedade em fornecer a alimentação, o empregador que concede este benefício acaba se beneficiando - obtendo vantagens como os incentivos fiscais e principalmente, a satisfação do trabalhador. Este terá como preocupação a melhoria do rendimento do seu trabalho (produtividade) e não como irá fazer ou deixar de fazer uma refeição com qualidade, tempo de transporte, etc.
Vale ressaltar que a lei dispõe sobre a ajuda alimentação por parte do empregador e não no custeio total, ou seja, o fornecimento de alimentação pela empresa de forma gratuita, caracteriza parcela de natureza salarial (art. 458 da CLT), incidindo assim, todos os reflexos trabalhistas sobre o valor pago.
</t>
        </r>
        <r>
          <rPr>
            <b/>
            <sz val="8"/>
            <color indexed="81"/>
            <rFont val="Tahoma"/>
            <family val="2"/>
          </rPr>
          <t xml:space="preserve">
FONTE:  
</t>
        </r>
        <r>
          <rPr>
            <b/>
            <sz val="8"/>
            <color indexed="39"/>
            <rFont val="Tahoma"/>
            <family val="2"/>
          </rPr>
          <t>https://www.guiatrabalhista.com.br/tematicas/empregador_alimentacao.htm;
https://www.jusbrasil.com.br/noticias/vale-alimentacao-a-empresa-e-obrigada-a-pagar/239422069;</t>
        </r>
      </text>
    </comment>
    <comment ref="W71" authorId="0" shapeId="0" xr:uid="{00000000-0006-0000-0000-00002A000000}">
      <text>
        <r>
          <rPr>
            <b/>
            <sz val="8"/>
            <color indexed="81"/>
            <rFont val="Arial Black"/>
            <family val="2"/>
          </rPr>
          <t>Recomendação sobre cálculo do VALE TRANSPORTE</t>
        </r>
        <r>
          <rPr>
            <sz val="8"/>
            <color indexed="81"/>
            <rFont val="Tahoma"/>
            <family val="2"/>
          </rPr>
          <t xml:space="preserve">
Na planilha seguirá a multiplicação de "0" (zero) </t>
        </r>
        <r>
          <rPr>
            <b/>
            <u/>
            <sz val="8"/>
            <color indexed="81"/>
            <rFont val="Tahoma"/>
            <family val="2"/>
          </rPr>
          <t>vezes</t>
        </r>
        <r>
          <rPr>
            <sz val="8"/>
            <color indexed="81"/>
            <rFont val="Tahoma"/>
            <family val="2"/>
          </rPr>
          <t xml:space="preserve"> 44 (quarenta e quatro) passagens, considerando que para efeito de cálculo, deve-se considerar a quantidade total de dias que o COLBORADOR venha a possivelmente prestar serviço, neste caso 22 (vinte e dois) dias vezes 02 (duas) passagens diárias, para que o Funcionário preste serviço todo o mês. Claro que, se prestar serviço por escala, dia sim e dia não, o cálculo deverá ser ajustado.
</t>
        </r>
        <r>
          <rPr>
            <sz val="8"/>
            <color indexed="81"/>
            <rFont val="Arial Black"/>
            <family val="2"/>
          </rPr>
          <t>DA LEGISLAÇÃO:</t>
        </r>
        <r>
          <rPr>
            <sz val="8"/>
            <color indexed="81"/>
            <rFont val="Tahoma"/>
            <family val="2"/>
          </rPr>
          <t xml:space="preserve">
O PRESIDENTE DA REPÚBLICA faço saber que o Congresso Nacional decreta e eu sanciono a seguinte Lei:
Art. 1º Fica instituído o vale-transporte, (Vetado) que o empregador, pessoa física ou jurídica, antecipará ao empregado para utilização efetiva em despesas de deslocamento residência-trabalho e vice-versa, através do sistema de transporte coletivo público, urbano ou intermunicipal e/ou interestadual com características semelhantes aos urbanos, geridos diretamente ou mediante concessão ou permissão de linhas regulares e com tarifas fixadas pela autoridade competente, excluídos os serviços seletivos e os especiais.(Redação dada pela Lei nº 7.619, de 30.9.1987).
Art. 2º - O Vale-Transporte, concedido nas condições e limites definidos, nesta Lei, no que se refere à contribuição do empregador: (Renumerado do art . 3º,  pela Lei 7.619, de 30.9.1987).
a) não tem natureza salarial, nem se incorpora à remuneração para quaisquer efeitos;
b) não constitui base de incidência de contribuição previdenciária ou de Fundo de Garantia por Tempo de Serviço;
c) não se configura como rendimento tributável do trabalhador.
Art. 4º - A concessão do benefício ora instituído implica a aquisição pelo empregador dos Vales-Transporte necessários aos deslocamentos do trabalhador no percurso residência-trabalho e vice-versa, no serviço de transporte que melhor se adequar. (Renumerado do art . 5º,  pela Lei 7.619, de 30.9.1987)    (Vide Medida Provisória nº 2.189-49, de 2001)   (Vide Lei complementar nº 150, de 2015).
Parágrafo único - O empregador participará dos gastos de deslocamento do trabalhador com a ajuda de custo equivalente à parcela que exceder a 6% (seis por cento) de seu salário básico.
Art. 5º - A empresa operadora do sistema de transporte coletivo público fica obrigada a emitir e a comercializar o Vale-Transporte, ao preço da tarifa vigente, colocando-o à disposição dos empregadores em geral e assumindo os custos dessa obrigação, sem repassá-los para a tarifa dos serviços. (Renumerado do art . 6º,  pela Lei 7.619, de 30.9.1987).
§ 1º Nas regiões metropolitanas, aglomerações urbanas e microrregiões, será instalado, pelo menos, um posto de vendas para cada grupo de cem mil habitantes na localidade, que comercializarão todos os tipos de Vale-Transporte.  (Redação dada pela Lei nº 7.855, de 24.10.89).
§ 2º - Fica facultado à empresa operadora delegar a emissão e a comercialização do Vale-Trasporte, bem como consorciar-se em central de vendas, para efeito de cumprimento do disposto nesta Lei.
§ 3º - </t>
        </r>
        <r>
          <rPr>
            <b/>
            <sz val="8"/>
            <color indexed="81"/>
            <rFont val="Tahoma"/>
            <family val="2"/>
          </rPr>
          <t xml:space="preserve">Para fins de cálculo do valor do Vale-Transporte, será adotada a tarifa integral do deslocamento </t>
        </r>
        <r>
          <rPr>
            <sz val="8"/>
            <color indexed="81"/>
            <rFont val="Tahoma"/>
            <family val="2"/>
          </rPr>
          <t xml:space="preserve">do trabalhador, sem descontos, mesmo que previstos na legislação local.
</t>
        </r>
        <r>
          <rPr>
            <b/>
            <sz val="8"/>
            <color indexed="81"/>
            <rFont val="Tahoma"/>
            <family val="2"/>
          </rPr>
          <t>FONTE:</t>
        </r>
        <r>
          <rPr>
            <sz val="8"/>
            <color indexed="81"/>
            <rFont val="Tahoma"/>
            <family val="2"/>
          </rPr>
          <t xml:space="preserve"> </t>
        </r>
        <r>
          <rPr>
            <b/>
            <sz val="8"/>
            <color indexed="39"/>
            <rFont val="Tahoma"/>
            <family val="2"/>
          </rPr>
          <t>https://www.planalto.gov.br/ccivil_03/leis/L7418compilado.htm;</t>
        </r>
      </text>
    </comment>
    <comment ref="X71" authorId="0" shapeId="0" xr:uid="{00000000-0006-0000-0000-00002B000000}">
      <text>
        <r>
          <rPr>
            <sz val="9"/>
            <color indexed="81"/>
            <rFont val="Tahoma"/>
            <family val="2"/>
          </rPr>
          <t xml:space="preserve">Quando um trabalhador é contratado via </t>
        </r>
        <r>
          <rPr>
            <b/>
            <sz val="12"/>
            <color indexed="81"/>
            <rFont val="Arial Black"/>
            <family val="2"/>
          </rPr>
          <t>CLT</t>
        </r>
        <r>
          <rPr>
            <sz val="9"/>
            <color indexed="81"/>
            <rFont val="Tahoma"/>
            <family val="2"/>
          </rPr>
          <t xml:space="preserve">, isso quer dizer que o emprego dele será formal, com carteira assinada, e ele terá direito aos principais benefícios da CLT como FGTS, INSS, décimo terceiro, férias, jornada de trabalho de até 08 horas diárias, e diversos outros direitos previstos nesta consolidação.
Relações Remuneradas de Trabalho Sem Vínculo Empregatício CLT - Apresentando a Questão.
As relações remuneradas de trabalho sem vínculo empregatício CLT são todas aquelas relações de trabalho remunerado em que não estão presentes na prática os quatro requisitos do vínculo empregatício:
Subordinação;
Habitualidade;
Pessoalidade;
Remuneração.
</t>
        </r>
        <r>
          <rPr>
            <b/>
            <sz val="9"/>
            <color indexed="81"/>
            <rFont val="Tahoma"/>
            <family val="2"/>
          </rPr>
          <t>O ponto principal é se atentar para que essas relações sejam feitas de maneira correta, sem que ocorra fraudes e situações de insegurança jurídica para as OSCs.</t>
        </r>
        <r>
          <rPr>
            <sz val="9"/>
            <color indexed="81"/>
            <rFont val="Tahoma"/>
            <family val="2"/>
          </rPr>
          <t xml:space="preserve">
Maiores detalhes, acessar </t>
        </r>
        <r>
          <rPr>
            <b/>
            <sz val="9"/>
            <color indexed="81"/>
            <rFont val="Tahoma"/>
            <family val="2"/>
          </rPr>
          <t>FONTES</t>
        </r>
        <r>
          <rPr>
            <sz val="9"/>
            <color indexed="81"/>
            <rFont val="Tahoma"/>
            <family val="2"/>
          </rPr>
          <t xml:space="preserve"> de pesquisa:
</t>
        </r>
        <r>
          <rPr>
            <b/>
            <sz val="9"/>
            <color indexed="39"/>
            <rFont val="Tahoma"/>
            <family val="2"/>
          </rPr>
          <t>https://www.pontotel.com.br/o-que-e-clt/#:~:text=Quando%20um%20trabalhador%20%C3%A9%20contratado,outros%20direitos%20previstos%20nesta%20consolida%C3%A7%C3%A3o.;
file:///G:/CONV%C3%8ANIOS%20E%20OUTROS%20INSTRUMENTOS/MODELOS%20DE%20FORM%20APOIO%20P.%20CONTAS/FL%20PAGTO%20E%20RESCIS%C3%95ES/VincTrabalho-Remunerado-nas-OSCs%20e%20Outras-Rel%20Trabalho.pdf</t>
        </r>
      </text>
    </comment>
    <comment ref="Y71" authorId="0" shapeId="0" xr:uid="{00000000-0006-0000-0000-00002C000000}">
      <text>
        <r>
          <rPr>
            <sz val="9"/>
            <color indexed="81"/>
            <rFont val="Tahoma"/>
            <family val="2"/>
          </rPr>
          <t xml:space="preserve">Quando um trabalhador é contratado via </t>
        </r>
        <r>
          <rPr>
            <sz val="12"/>
            <color indexed="81"/>
            <rFont val="Arial Black"/>
            <family val="2"/>
          </rPr>
          <t>CLT</t>
        </r>
        <r>
          <rPr>
            <sz val="9"/>
            <color indexed="81"/>
            <rFont val="Tahoma"/>
            <family val="2"/>
          </rPr>
          <t xml:space="preserve">, isso quer dizer que o emprego dele será formal, com carteira assinada, e ele terá direito aos principais benefícios da CLT como FGTS, INSS, décimo terceiro, férias, jornada de trabalho de até 08 horas diárias, e diversos outros direitos previstos nesta consolidação.
Relações Remuneradas de Trabalho Sem Vínculo Empregatício CLT - Apresentando a Questão.
As relações remuneradas de trabalho sem vínculo empregatício CLT são todas aquelas relações de trabalho remunerado em que não estão presentes na prática os quatro requisitos do vínculo empregatício:
Subordinação;
Habitualidade;
Pessoalidade;
Remuneração.
</t>
        </r>
        <r>
          <rPr>
            <b/>
            <sz val="9"/>
            <color indexed="81"/>
            <rFont val="Tahoma"/>
            <family val="2"/>
          </rPr>
          <t>O ponto principal é se atentar para que essas relações sejam feitas de maneira correta, sem que ocorra fraudes e situações de insegurança jurídica para as OSCs.</t>
        </r>
        <r>
          <rPr>
            <sz val="9"/>
            <color indexed="81"/>
            <rFont val="Tahoma"/>
            <family val="2"/>
          </rPr>
          <t xml:space="preserve">
Maiores detalhes, acessar </t>
        </r>
        <r>
          <rPr>
            <b/>
            <sz val="9"/>
            <color indexed="81"/>
            <rFont val="Tahoma"/>
            <family val="2"/>
          </rPr>
          <t>FONTES</t>
        </r>
        <r>
          <rPr>
            <sz val="9"/>
            <color indexed="81"/>
            <rFont val="Tahoma"/>
            <family val="2"/>
          </rPr>
          <t xml:space="preserve"> de pesquisa:
</t>
        </r>
        <r>
          <rPr>
            <b/>
            <sz val="9"/>
            <color indexed="39"/>
            <rFont val="Tahoma"/>
            <family val="2"/>
          </rPr>
          <t xml:space="preserve">
https://www.pontotel.com.br/o-que-e-clt/#:~:text=Quando%20um%20trabalhador%20%C3%A9%20contratado,outros%20direitos%20previstos%20nesta%20consolida%C3%A7%C3%A3o.;
file:///G:/CONV%C3%8ANIOS%20E%20OUTROS%20INSTRUMENTOS/MODELOS%20DE%20FORM%20APOIO%20P.%20CONTAS/FL%20PAGTO%20E%20RESCIS%C3%95ES/VincTrabalho-Remunerado-nas-OSCs%20e%20Outras-Rel%20Trabalho.pdf</t>
        </r>
      </text>
    </comment>
    <comment ref="Z71" authorId="0" shapeId="0" xr:uid="{00000000-0006-0000-0000-00002D000000}">
      <text>
        <r>
          <rPr>
            <b/>
            <sz val="9"/>
            <color indexed="81"/>
            <rFont val="Tahoma"/>
            <family val="2"/>
          </rPr>
          <t>Quais são os três tipos de contrato de trabalho remunerado que não geram o vínculo de emprego previsto na CLT?</t>
        </r>
        <r>
          <rPr>
            <sz val="9"/>
            <color indexed="81"/>
            <rFont val="Tahoma"/>
            <family val="2"/>
          </rPr>
          <t xml:space="preserve">
1. Contrato de prestação de serviço de profissional autônomo (pessoa física);
2. Contrato de prestação de serviço de pessoa jurídica;
2. Estágio remunerado;
Não é obrigatório pela legislação que as organizações da sociedade civil façam editais ou chamamento público para contratação de qualquer forma. Por serem entidades privadas, têm liberdade para fazer contratação de acordo com o que lhe convir. No entanto, é recomendável para a boa governança, que as organizações sigam os princípios da impessoalidade, publicidade e transparência, e, sempre que possível ou acharem adequado, façam editais ou chamamentos públicos para realizar contratação. Mas, RECOMENDA-SE AINDA QUE, </t>
        </r>
        <r>
          <rPr>
            <b/>
            <sz val="9"/>
            <color indexed="81"/>
            <rFont val="Tahoma"/>
            <family val="2"/>
          </rPr>
          <t xml:space="preserve">a OSC um processo de seleção, em que deixem transparente a forma de contratação, e que respeitaram tais princípios.
</t>
        </r>
        <r>
          <rPr>
            <sz val="9"/>
            <color indexed="81"/>
            <rFont val="Tahoma"/>
            <family val="2"/>
          </rPr>
          <t xml:space="preserve">
</t>
        </r>
        <r>
          <rPr>
            <b/>
            <u/>
            <sz val="9"/>
            <color indexed="81"/>
            <rFont val="Tahoma"/>
            <family val="2"/>
          </rPr>
          <t>No momento da contratação do(a) profissional autônomo(a), as OSCs devem</t>
        </r>
        <r>
          <rPr>
            <b/>
            <sz val="9"/>
            <color indexed="81"/>
            <rFont val="Tahoma"/>
            <family val="2"/>
          </rPr>
          <t>:</t>
        </r>
        <r>
          <rPr>
            <sz val="9"/>
            <color indexed="81"/>
            <rFont val="Tahoma"/>
            <family val="2"/>
          </rPr>
          <t xml:space="preserve">
Requerer o número de registro do INSS do(a) trabalhador(a) autônomo(a);
Verificar se o(a) profissional é cadastrado(a) na Prefeitura da Cidade onde ocorrerá a prestação de serviços, possuindo Cadastro de Contribuinte Municipal (CCM);
Verificar se o(a) profissional está em dia com os recolhimentos de INSS e ISS;
Realizar contrato de prestação de serviço;
Exigir registro profissional, quando for o caso;
</t>
        </r>
        <r>
          <rPr>
            <sz val="9"/>
            <color indexed="81"/>
            <rFont val="Arial Black"/>
            <family val="2"/>
          </rPr>
          <t xml:space="preserve">O contrato de prestação de serviços </t>
        </r>
        <r>
          <rPr>
            <sz val="9"/>
            <color indexed="81"/>
            <rFont val="Tahoma"/>
            <family val="2"/>
          </rPr>
          <t xml:space="preserve">de profissional autônomo (a) deve seguir o que determina os artigos 593 a 609 do Código Civil (Lei 10.406/2006).
</t>
        </r>
        <r>
          <rPr>
            <b/>
            <sz val="9"/>
            <color indexed="81"/>
            <rFont val="Tahoma"/>
            <family val="2"/>
          </rPr>
          <t xml:space="preserve">Além da </t>
        </r>
        <r>
          <rPr>
            <b/>
            <sz val="9"/>
            <color indexed="81"/>
            <rFont val="Arial Black"/>
            <family val="2"/>
          </rPr>
          <t>remuneração mensal acordada</t>
        </r>
        <r>
          <rPr>
            <b/>
            <sz val="9"/>
            <color indexed="81"/>
            <rFont val="Tahoma"/>
            <family val="2"/>
          </rPr>
          <t xml:space="preserve"> no contrato, a organização tem obrigação de:</t>
        </r>
        <r>
          <rPr>
            <sz val="9"/>
            <color indexed="81"/>
            <rFont val="Tahoma"/>
            <family val="2"/>
          </rPr>
          <t xml:space="preserve">
Reter </t>
        </r>
        <r>
          <rPr>
            <b/>
            <sz val="9"/>
            <color indexed="81"/>
            <rFont val="Tahoma"/>
            <family val="2"/>
          </rPr>
          <t>11%</t>
        </r>
        <r>
          <rPr>
            <sz val="9"/>
            <color indexed="81"/>
            <rFont val="Tahoma"/>
            <family val="2"/>
          </rPr>
          <t xml:space="preserve"> do valor pago referente ao </t>
        </r>
        <r>
          <rPr>
            <b/>
            <sz val="9"/>
            <color indexed="81"/>
            <rFont val="Tahoma"/>
            <family val="2"/>
          </rPr>
          <t>INSS</t>
        </r>
        <r>
          <rPr>
            <sz val="9"/>
            <color indexed="81"/>
            <rFont val="Tahoma"/>
            <family val="2"/>
          </rPr>
          <t xml:space="preserve">;
Recolher </t>
        </r>
        <r>
          <rPr>
            <b/>
            <sz val="9"/>
            <color indexed="81"/>
            <rFont val="Tahoma"/>
            <family val="2"/>
          </rPr>
          <t>20%</t>
        </r>
        <r>
          <rPr>
            <sz val="9"/>
            <color indexed="81"/>
            <rFont val="Tahoma"/>
            <family val="2"/>
          </rPr>
          <t xml:space="preserve"> sobre o valor pago para ser destinado à previdência social - </t>
        </r>
        <r>
          <rPr>
            <b/>
            <sz val="9"/>
            <color indexed="81"/>
            <rFont val="Tahoma"/>
            <family val="2"/>
          </rPr>
          <t>INSS PATRONAL;</t>
        </r>
        <r>
          <rPr>
            <sz val="9"/>
            <color indexed="81"/>
            <rFont val="Tahoma"/>
            <family val="2"/>
          </rPr>
          <t xml:space="preserve">
Fazer o desconto e o recolhimento do </t>
        </r>
        <r>
          <rPr>
            <b/>
            <sz val="9"/>
            <color indexed="81"/>
            <rFont val="Tahoma"/>
            <family val="2"/>
          </rPr>
          <t>imposto de renda retido na fonte (IRRF)</t>
        </r>
        <r>
          <rPr>
            <sz val="9"/>
            <color indexed="81"/>
            <rFont val="Tahoma"/>
            <family val="2"/>
          </rPr>
          <t xml:space="preserve"> de acordo com a tabela progressiva do imposto para pessoas físicas;
</t>
        </r>
        <r>
          <rPr>
            <b/>
            <sz val="9"/>
            <color indexed="81"/>
            <rFont val="Tahoma"/>
            <family val="2"/>
          </rPr>
          <t>OBRIGAÇÕES ACCESSÓRIAS</t>
        </r>
        <r>
          <rPr>
            <sz val="9"/>
            <color indexed="81"/>
            <rFont val="Tahoma"/>
            <family val="2"/>
          </rPr>
          <t xml:space="preserve">
Verificar na prefeitura da cidade onde ocorrerá a prestação de serviços de quem é a responsabilidade, de acordo com a lei municipal de recolher o imposto sobre serviços de qualquer natureza (ISSQN);
Esta obrigação tem variação de acordo com o município e tipo de serviço prestado. Em alguns casos, é obrigação da organização descontar no pagamento e recolher imposto junto à prefeitura; Incluir o(a) trabalhador(a) autônomo(a) na base de dados da previdência social e receita federal, por intermédio da GFIP (guia de recolhimento do FGTS e de informações à previdência social).
Esta obrigação é feita pela contabilidade da organização.</t>
        </r>
        <r>
          <rPr>
            <b/>
            <sz val="9"/>
            <color indexed="81"/>
            <rFont val="Tahoma"/>
            <family val="2"/>
          </rPr>
          <t xml:space="preserve">
</t>
        </r>
        <r>
          <rPr>
            <sz val="9"/>
            <color indexed="81"/>
            <rFont val="Tahoma"/>
            <family val="2"/>
          </rPr>
          <t xml:space="preserve">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text>
    </comment>
    <comment ref="AA71" authorId="0" shapeId="0" xr:uid="{00000000-0006-0000-0000-00002E000000}">
      <text>
        <r>
          <rPr>
            <b/>
            <sz val="9"/>
            <color indexed="81"/>
            <rFont val="Tahoma"/>
            <family val="2"/>
          </rPr>
          <t>Quais são os três tipos de contrato de trabalho remunerado que não geram o vínculo de emprego previsto na CLT?</t>
        </r>
        <r>
          <rPr>
            <sz val="9"/>
            <color indexed="81"/>
            <rFont val="Tahoma"/>
            <family val="2"/>
          </rPr>
          <t xml:space="preserve">
1. Contrato de prestação de serviço de profissional autônomo (pessoa física);
2. Contrato de prestação de serviço de pessoa jurídica;
2. Estágio remunerado;
Não é obrigatório pela legislação que as organizações da sociedade civil façam editais ou chamamento público para contratação de qualquer forma. Por serem entidades privadas, têm liberdade para fazer contratação de acordo com o que lhe convir. No entanto, é recomendável para a boa governança, que as organizações sigam os princípios da impessoalidade, publicidade e transparência, e, sempre que possível ou acharem adequado, façam editais ou chamamentos públicos para realizar contratação. Mas, RECOMENDA-SE AINDA QUE, </t>
        </r>
        <r>
          <rPr>
            <b/>
            <sz val="9"/>
            <color indexed="81"/>
            <rFont val="Tahoma"/>
            <family val="2"/>
          </rPr>
          <t xml:space="preserve">a OSC um processo de seleção, em que deixem transparente a forma de contratação, e que respeitaram tais princípios.
</t>
        </r>
        <r>
          <rPr>
            <sz val="9"/>
            <color indexed="81"/>
            <rFont val="Tahoma"/>
            <family val="2"/>
          </rPr>
          <t xml:space="preserve">
</t>
        </r>
        <r>
          <rPr>
            <b/>
            <u/>
            <sz val="9"/>
            <color indexed="81"/>
            <rFont val="Tahoma"/>
            <family val="2"/>
          </rPr>
          <t>No momento da contratação do(a) profissional autônomo(a), as OSCs devem</t>
        </r>
        <r>
          <rPr>
            <b/>
            <sz val="9"/>
            <color indexed="81"/>
            <rFont val="Tahoma"/>
            <family val="2"/>
          </rPr>
          <t>:</t>
        </r>
        <r>
          <rPr>
            <sz val="9"/>
            <color indexed="81"/>
            <rFont val="Tahoma"/>
            <family val="2"/>
          </rPr>
          <t xml:space="preserve">
Requerer o número de registro do INSS do(a) trabalhador(a) autônomo(a);
Verificar se o(a) profissional é cadastrado(a) na Prefeitura da Cidade onde ocorrerá a prestação de serviços, possuindo Cadastro de Contribuinte Municipal (CCM);
Verificar se o(a) profissional está em dia com os recolhimentos de INSS e ISS;
Realizar contrato de prestação de serviço;
Exigir registro profissional, quando for o caso;
</t>
        </r>
        <r>
          <rPr>
            <sz val="9"/>
            <color indexed="81"/>
            <rFont val="Arial Black"/>
            <family val="2"/>
          </rPr>
          <t xml:space="preserve">O contrato de prestação de serviços </t>
        </r>
        <r>
          <rPr>
            <sz val="9"/>
            <color indexed="81"/>
            <rFont val="Tahoma"/>
            <family val="2"/>
          </rPr>
          <t xml:space="preserve">de profissional autônomo (a) deve seguir o que determina os artigos 593 a 609 do Código Civil (Lei 10.406/2006).
</t>
        </r>
        <r>
          <rPr>
            <b/>
            <sz val="9"/>
            <color indexed="81"/>
            <rFont val="Tahoma"/>
            <family val="2"/>
          </rPr>
          <t xml:space="preserve">Além da </t>
        </r>
        <r>
          <rPr>
            <b/>
            <sz val="9"/>
            <color indexed="81"/>
            <rFont val="Arial Black"/>
            <family val="2"/>
          </rPr>
          <t>remuneração mensal acordada</t>
        </r>
        <r>
          <rPr>
            <b/>
            <sz val="9"/>
            <color indexed="81"/>
            <rFont val="Tahoma"/>
            <family val="2"/>
          </rPr>
          <t xml:space="preserve"> no contrato, a organização tem obrigação de:</t>
        </r>
        <r>
          <rPr>
            <sz val="9"/>
            <color indexed="81"/>
            <rFont val="Tahoma"/>
            <family val="2"/>
          </rPr>
          <t xml:space="preserve">
Reter </t>
        </r>
        <r>
          <rPr>
            <b/>
            <sz val="9"/>
            <color indexed="81"/>
            <rFont val="Tahoma"/>
            <family val="2"/>
          </rPr>
          <t>11%</t>
        </r>
        <r>
          <rPr>
            <sz val="9"/>
            <color indexed="81"/>
            <rFont val="Tahoma"/>
            <family val="2"/>
          </rPr>
          <t xml:space="preserve"> do valor pago referente ao </t>
        </r>
        <r>
          <rPr>
            <b/>
            <sz val="9"/>
            <color indexed="81"/>
            <rFont val="Tahoma"/>
            <family val="2"/>
          </rPr>
          <t>INSS</t>
        </r>
        <r>
          <rPr>
            <sz val="9"/>
            <color indexed="81"/>
            <rFont val="Tahoma"/>
            <family val="2"/>
          </rPr>
          <t xml:space="preserve">;
Recolher </t>
        </r>
        <r>
          <rPr>
            <b/>
            <sz val="9"/>
            <color indexed="81"/>
            <rFont val="Tahoma"/>
            <family val="2"/>
          </rPr>
          <t>20%</t>
        </r>
        <r>
          <rPr>
            <sz val="9"/>
            <color indexed="81"/>
            <rFont val="Tahoma"/>
            <family val="2"/>
          </rPr>
          <t xml:space="preserve"> sobre o valor pago para ser destinado à previdência social - </t>
        </r>
        <r>
          <rPr>
            <b/>
            <sz val="9"/>
            <color indexed="81"/>
            <rFont val="Tahoma"/>
            <family val="2"/>
          </rPr>
          <t>INSS PATRONAL;</t>
        </r>
        <r>
          <rPr>
            <sz val="9"/>
            <color indexed="81"/>
            <rFont val="Tahoma"/>
            <family val="2"/>
          </rPr>
          <t xml:space="preserve">
Fazer o desconto e o recolhimento do </t>
        </r>
        <r>
          <rPr>
            <b/>
            <sz val="9"/>
            <color indexed="81"/>
            <rFont val="Tahoma"/>
            <family val="2"/>
          </rPr>
          <t>imposto de renda retido na fonte (IRRF)</t>
        </r>
        <r>
          <rPr>
            <sz val="9"/>
            <color indexed="81"/>
            <rFont val="Tahoma"/>
            <family val="2"/>
          </rPr>
          <t xml:space="preserve"> de acordo com a tabela progressiva do imposto para pessoas físicas;
</t>
        </r>
        <r>
          <rPr>
            <b/>
            <sz val="9"/>
            <color indexed="81"/>
            <rFont val="Tahoma"/>
            <family val="2"/>
          </rPr>
          <t>OBRIGAÇÕES ACCESSÓRIAS</t>
        </r>
        <r>
          <rPr>
            <sz val="9"/>
            <color indexed="81"/>
            <rFont val="Tahoma"/>
            <family val="2"/>
          </rPr>
          <t xml:space="preserve">
Verificar na prefeitura da cidade onde ocorrerá a prestação de serviços de quem é a responsabilidade, de acordo com a lei municipal de recolher o imposto sobre serviços de qualquer natureza (ISSQN);
Esta obrigação tem variação de acordo com o município e tipo de serviço prestado. Em alguns casos, é obrigação da organização descontar no pagamento e recolher imposto junto à prefeitura; Incluir o(a) trabalhador(a) autônomo(a) na base de dados da previdência social e receita federal, por intermédio da GFIP (guia de recolhimento do FGTS e de informações à previdência social).
Esta obrigação é feita pela contabilidade da organização.</t>
        </r>
        <r>
          <rPr>
            <b/>
            <sz val="9"/>
            <color indexed="81"/>
            <rFont val="Tahoma"/>
            <family val="2"/>
          </rPr>
          <t xml:space="preserve">
</t>
        </r>
        <r>
          <rPr>
            <sz val="9"/>
            <color indexed="81"/>
            <rFont val="Tahoma"/>
            <family val="2"/>
          </rPr>
          <t xml:space="preserve">
</t>
        </r>
        <r>
          <rPr>
            <b/>
            <sz val="9"/>
            <color indexed="81"/>
            <rFont val="Tahoma"/>
            <family val="2"/>
          </rPr>
          <t xml:space="preserve">FONTE: </t>
        </r>
        <r>
          <rPr>
            <sz val="9"/>
            <color indexed="81"/>
            <rFont val="Tahoma"/>
            <family val="2"/>
          </rPr>
          <t xml:space="preserve">
</t>
        </r>
        <r>
          <rPr>
            <b/>
            <sz val="9"/>
            <color indexed="39"/>
            <rFont val="Tahoma"/>
            <family val="2"/>
          </rPr>
          <t xml:space="preserve">
https://www.contabilizei.com.br/contabilidade-online/contrato-pj/;
file:///G:/CONV%C3%8ANIOS%20E%20OUTROS%20INSTRUMENTOS/MODELOS%20DE%20FORM%20APOIO%20P.%20CONTAS/FL%20PAGTO%20E%20RESCIS%C3%95ES/VincTrabalho-Remunerado-nas-OSCs%20e%20Outras-Rel%20Trabalho.pdf;</t>
        </r>
      </text>
    </comment>
    <comment ref="AB71" authorId="0" shapeId="0" xr:uid="{00000000-0006-0000-0000-00002F000000}">
      <text>
        <r>
          <rPr>
            <sz val="9"/>
            <color indexed="81"/>
            <rFont val="Arial Black"/>
            <family val="2"/>
          </rPr>
          <t>O que é o contrato de prestação de serviço de pessoa jurídica?</t>
        </r>
        <r>
          <rPr>
            <sz val="9"/>
            <color indexed="81"/>
            <rFont val="Tahoma"/>
            <family val="2"/>
          </rPr>
          <t xml:space="preserve">
É a situação em que uma pessoa jurídica contrata outra para a prestação de um serviço. Normalmente, é um profissional que tem uma empresa registrada e suporta todos os encargos para a execução de um serviço. É de sua responsabilidade a emissão de nota fiscal pelo serviço efetuado.
</t>
        </r>
        <r>
          <rPr>
            <b/>
            <sz val="9"/>
            <color indexed="81"/>
            <rFont val="Tahoma"/>
            <family val="2"/>
          </rPr>
          <t>A prestação de serviço pode ocorrer por diferentes pessoas jurídicas, sendo as principais:</t>
        </r>
        <r>
          <rPr>
            <sz val="9"/>
            <color indexed="81"/>
            <rFont val="Tahoma"/>
            <family val="2"/>
          </rPr>
          <t xml:space="preserve">
Empresário Individual: Profissional que trabalha por conta própria e é proprietário(a) da empresa (artigo 966 do Código Civil);
</t>
        </r>
        <r>
          <rPr>
            <b/>
            <sz val="9"/>
            <color indexed="81"/>
            <rFont val="Tahoma"/>
            <family val="2"/>
          </rPr>
          <t xml:space="preserve">Microempreendedor Individual (MEI): </t>
        </r>
        <r>
          <rPr>
            <sz val="9"/>
            <color indexed="81"/>
            <rFont val="Tahoma"/>
            <family val="2"/>
          </rPr>
          <t xml:space="preserve">Tipo de empresário(a) individual que opera no Simples Nacional, aqui há isenção dos tributos federais, mas o limite da receita bruta anual é de até R$ 81.000,00 (oitenta mil reais) (artigo 966 do Código Civil e artigo 18-A Lei Complementar 126/2006);
</t>
        </r>
        <r>
          <rPr>
            <b/>
            <sz val="9"/>
            <color indexed="81"/>
            <rFont val="Tahoma"/>
            <family val="2"/>
          </rPr>
          <t xml:space="preserve">Empresa Individual de Responsabilidade Limitada (EIRELI): </t>
        </r>
        <r>
          <rPr>
            <sz val="9"/>
            <color indexed="81"/>
            <rFont val="Tahoma"/>
            <family val="2"/>
          </rPr>
          <t xml:space="preserve">Constituída com o capital integralizado de, no mínimo, 100 (cem) salários mínimos. Além disso, somente o patrimônio da empresa será utilizado para pagar as dívidas do negócio (artigo 980 do Código Civil).
Nesse tipo de contratação, a OSC não arca com os encargos e obrigações trabalhistas, esses ficam de responsabilidade da pessoa que trabalha como pessoa jurídica, que deve recolher o imposto de renda e pagar os tributos, como o Imposto Sobre Serviços (ISS), entre outros.
É imprescindível que nesta relação não haja as características da relação de vínculo empregatício (habitualidade, pessoalidade, remuneração e subordinação), caso contrário, há uma situação de prática ilegal, popularmente chamada de “pejotização”. De acordo com o artigo 9o da CLT, são nulos quaisquer atos praticados com a finalidade de desvirtuar, fraudar ou impedir a aplicação dos preceitos descritos na legislação.
</t>
        </r>
        <r>
          <rPr>
            <b/>
            <sz val="9"/>
            <color indexed="81"/>
            <rFont val="Tahoma"/>
            <family val="2"/>
          </rPr>
          <t>A Reforma Trabalhista (Lei 13.467/2017) trouxe duas principais alterações em relação ao regime de contratação de pessoa jurídica.</t>
        </r>
        <r>
          <rPr>
            <sz val="9"/>
            <color indexed="81"/>
            <rFont val="Tahoma"/>
            <family val="2"/>
          </rPr>
          <t xml:space="preserve">
A primeira é a continuidade do trabalho, ou seja, </t>
        </r>
        <r>
          <rPr>
            <b/>
            <sz val="9"/>
            <color indexed="81"/>
            <rFont val="Tahoma"/>
            <family val="2"/>
          </rPr>
          <t>é possível que o(a) contratado(a) trabalhe todos os dias para a OSC sem que se configure o vínculo de emprego</t>
        </r>
        <r>
          <rPr>
            <sz val="9"/>
            <color indexed="81"/>
            <rFont val="Tahoma"/>
            <family val="2"/>
          </rPr>
          <t xml:space="preserve">. A segunda alteração é a possibilidade de exclusividade ou não no contrato de prestação de serviço de pessoa jurídica.
</t>
        </r>
        <r>
          <rPr>
            <b/>
            <sz val="9"/>
            <color indexed="81"/>
            <rFont val="Tahoma"/>
            <family val="2"/>
          </rPr>
          <t xml:space="preserve">
Qual a diferença entre terceirização e a contratação de uma pessoa jurídica? </t>
        </r>
        <r>
          <rPr>
            <sz val="9"/>
            <color indexed="81"/>
            <rFont val="Tahoma"/>
            <family val="2"/>
          </rPr>
          <t xml:space="preserve">A terceirização ocorre quando uma empresa contratada envia profissionais de determinada área para a contratante. </t>
        </r>
        <r>
          <rPr>
            <sz val="9"/>
            <color indexed="81"/>
            <rFont val="Arial Black"/>
            <family val="2"/>
          </rPr>
          <t>Por exemplo</t>
        </r>
        <r>
          <rPr>
            <sz val="9"/>
            <color indexed="81"/>
            <rFont val="Tahoma"/>
            <family val="2"/>
          </rPr>
          <t xml:space="preserve">, uma OSC pode terceirizar as atividades meio, como limpeza, segurança, portaria, entre outros, e a terceirizada enviará a equipe para a organização. Nesses casos, as relações trabalhistas existirão entre os(as) trabalhadores(as) e a terceirizada. Já nos casos de contratação de pessoa jurídica, há um profissional que presta serviço como empresa.
</t>
        </r>
        <r>
          <rPr>
            <b/>
            <sz val="9"/>
            <color indexed="81"/>
            <rFont val="Tahoma"/>
            <family val="2"/>
          </rPr>
          <t xml:space="preserve">Rescisão de contrato PJ </t>
        </r>
        <r>
          <rPr>
            <sz val="9"/>
            <color indexed="81"/>
            <rFont val="Tahoma"/>
            <family val="2"/>
          </rPr>
          <t xml:space="preserve">
Diferentemente da demissão de um funcionário, quando a empresa precisa pagar verbas rescisórias e justificar se houve justa causa, por exemplo, no término do contrato PJ a relação entre as empresas é extinta sem necessidade de maiores ações.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r>
          <rPr>
            <sz val="9"/>
            <color indexed="81"/>
            <rFont val="Tahoma"/>
            <family val="2"/>
          </rPr>
          <t xml:space="preserve">
</t>
        </r>
      </text>
    </comment>
    <comment ref="AC71" authorId="0" shapeId="0" xr:uid="{00000000-0006-0000-0000-000030000000}">
      <text>
        <r>
          <rPr>
            <sz val="9"/>
            <color indexed="81"/>
            <rFont val="Arial Black"/>
            <family val="2"/>
          </rPr>
          <t>O que é o contrato de prestação de serviço de pessoa jurídica?</t>
        </r>
        <r>
          <rPr>
            <sz val="9"/>
            <color indexed="81"/>
            <rFont val="Tahoma"/>
            <family val="2"/>
          </rPr>
          <t xml:space="preserve">
É a situação em que uma pessoa jurídica contrata outra para a prestação de um serviço. Normalmente, é um profissional que tem uma empresa registrada e suporta todos os encargos para a execução de um serviço. É de sua responsabilidade a emissão de nota fiscal pelo serviço efetuado.
</t>
        </r>
        <r>
          <rPr>
            <b/>
            <sz val="9"/>
            <color indexed="81"/>
            <rFont val="Tahoma"/>
            <family val="2"/>
          </rPr>
          <t>A prestação de serviço pode ocorrer por diferentes pessoas jurídicas, sendo as principais:</t>
        </r>
        <r>
          <rPr>
            <sz val="9"/>
            <color indexed="81"/>
            <rFont val="Tahoma"/>
            <family val="2"/>
          </rPr>
          <t xml:space="preserve">
Empresário Individual: Profissional que trabalha por conta própria e é proprietário(a) da empresa (artigo 966 do Código Civil);
</t>
        </r>
        <r>
          <rPr>
            <b/>
            <sz val="9"/>
            <color indexed="81"/>
            <rFont val="Tahoma"/>
            <family val="2"/>
          </rPr>
          <t xml:space="preserve">Microempreendedor Individual (MEI): </t>
        </r>
        <r>
          <rPr>
            <sz val="9"/>
            <color indexed="81"/>
            <rFont val="Tahoma"/>
            <family val="2"/>
          </rPr>
          <t xml:space="preserve">Tipo de empresário(a) individual que opera no Simples Nacional, aqui há isenção dos tributos federais, mas o limite da receita bruta anual é de até R$ 81.000,00 (oitenta mil reais) (artigo 966 do Código Civil e artigo 18-A Lei Complementar 126/2006);
</t>
        </r>
        <r>
          <rPr>
            <b/>
            <sz val="9"/>
            <color indexed="81"/>
            <rFont val="Tahoma"/>
            <family val="2"/>
          </rPr>
          <t xml:space="preserve">Empresa Individual de Responsabilidade Limitada (EIRELI): </t>
        </r>
        <r>
          <rPr>
            <sz val="9"/>
            <color indexed="81"/>
            <rFont val="Tahoma"/>
            <family val="2"/>
          </rPr>
          <t xml:space="preserve">Constituída com o capital integralizado de, no mínimo, 100 (cem) salários mínimos. Além disso, somente o patrimônio da empresa será utilizado para pagar as dívidas do negócio (artigo 980 do Código Civil).
Nesse tipo de contratação, a OSC não arca com os encargos e obrigações trabalhistas, esses ficam de responsabilidade da pessoa que trabalha como pessoa jurídica, que deve recolher o imposto de renda e pagar os tributos, como o Imposto Sobre Serviços (ISS), entre outros.
É imprescindível que nesta relação não haja as características da relação de vínculo empregatício (habitualidade, pessoalidade, remuneração e subordinação), caso contrário, há uma situação de prática ilegal, popularmente chamada de “pejotização”. De acordo com o artigo 9o da CLT, são nulos quaisquer atos praticados com a finalidade de desvirtuar, fraudar ou impedir a aplicação dos preceitos descritos na legislação.
</t>
        </r>
        <r>
          <rPr>
            <b/>
            <sz val="9"/>
            <color indexed="81"/>
            <rFont val="Tahoma"/>
            <family val="2"/>
          </rPr>
          <t>A Reforma Trabalhista (Lei 13.467/2017) trouxe duas principais alterações em relação ao regime de contratação de pessoa jurídica.</t>
        </r>
        <r>
          <rPr>
            <sz val="9"/>
            <color indexed="81"/>
            <rFont val="Tahoma"/>
            <family val="2"/>
          </rPr>
          <t xml:space="preserve">
A primeira é a continuidade do trabalho, ou seja, </t>
        </r>
        <r>
          <rPr>
            <b/>
            <sz val="9"/>
            <color indexed="81"/>
            <rFont val="Tahoma"/>
            <family val="2"/>
          </rPr>
          <t>é possível que o(a) contratado(a) trabalhe todos os dias para a OSC sem que se configure o vínculo de emprego</t>
        </r>
        <r>
          <rPr>
            <sz val="9"/>
            <color indexed="81"/>
            <rFont val="Tahoma"/>
            <family val="2"/>
          </rPr>
          <t xml:space="preserve">. A segunda alteração é a possibilidade de exclusividade ou não no contrato de prestação de serviço de pessoa jurídica.
</t>
        </r>
        <r>
          <rPr>
            <b/>
            <sz val="9"/>
            <color indexed="81"/>
            <rFont val="Tahoma"/>
            <family val="2"/>
          </rPr>
          <t xml:space="preserve">
Qual a diferença entre terceirização e a contratação de uma pessoa jurídica? </t>
        </r>
        <r>
          <rPr>
            <sz val="9"/>
            <color indexed="81"/>
            <rFont val="Tahoma"/>
            <family val="2"/>
          </rPr>
          <t xml:space="preserve">A terceirização ocorre quando uma empresa contratada envia profissionais de determinada área para a contratante. </t>
        </r>
        <r>
          <rPr>
            <sz val="9"/>
            <color indexed="81"/>
            <rFont val="Arial Black"/>
            <family val="2"/>
          </rPr>
          <t>Por exemplo</t>
        </r>
        <r>
          <rPr>
            <sz val="9"/>
            <color indexed="81"/>
            <rFont val="Tahoma"/>
            <family val="2"/>
          </rPr>
          <t xml:space="preserve">, uma OSC pode terceirizar as atividades meio, como limpeza, segurança, portaria, entre outros, e a terceirizada enviará a equipe para a organização. Nesses casos, as relações trabalhistas existirão entre os(as) trabalhadores(as) e a terceirizada. Já nos casos de contratação de pessoa jurídica, há um profissional que presta serviço como empresa.
</t>
        </r>
        <r>
          <rPr>
            <b/>
            <sz val="9"/>
            <color indexed="81"/>
            <rFont val="Tahoma"/>
            <family val="2"/>
          </rPr>
          <t xml:space="preserve">Rescisão de contrato PJ </t>
        </r>
        <r>
          <rPr>
            <sz val="9"/>
            <color indexed="81"/>
            <rFont val="Tahoma"/>
            <family val="2"/>
          </rPr>
          <t xml:space="preserve">
Diferentemente da demissão de um funcionário, quando a empresa precisa pagar verbas rescisórias e justificar se houve justa causa, por exemplo, no término do contrato PJ a relação entre as empresas é extinta sem necessidade de maiores ações.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r>
          <rPr>
            <sz val="9"/>
            <color indexed="81"/>
            <rFont val="Tahoma"/>
            <family val="2"/>
          </rPr>
          <t xml:space="preserve">
</t>
        </r>
      </text>
    </comment>
    <comment ref="G137" authorId="0" shapeId="0" xr:uid="{00000000-0006-0000-0000-000031000000}">
      <text>
        <r>
          <rPr>
            <sz val="9"/>
            <color indexed="81"/>
            <rFont val="Tahoma"/>
            <family val="2"/>
          </rPr>
          <t xml:space="preserve">
</t>
        </r>
        <r>
          <rPr>
            <b/>
            <sz val="9"/>
            <color indexed="81"/>
            <rFont val="Tahoma"/>
            <family val="2"/>
          </rPr>
          <t>DECRETO-LEI No 9.666, DE 28 DE AGOSTO DE 1946.</t>
        </r>
        <r>
          <rPr>
            <sz val="9"/>
            <color indexed="81"/>
            <rFont val="Tahoma"/>
            <family val="2"/>
          </rPr>
          <t xml:space="preserve">
Art. 1º O </t>
        </r>
        <r>
          <rPr>
            <b/>
            <sz val="9"/>
            <color indexed="81"/>
            <rFont val="Tahoma"/>
            <family val="2"/>
          </rPr>
          <t xml:space="preserve">art. 73 </t>
        </r>
        <r>
          <rPr>
            <sz val="9"/>
            <color indexed="81"/>
            <rFont val="Tahoma"/>
            <family val="2"/>
          </rPr>
          <t xml:space="preserve">da Consolidação das Leis do Trabalho passa a vigorar com a seguinte redação: "Art. 73. Salvo nos casos de revezamento semanal ou quinzenal, o trabalho noturno terá remuneração superior a do diurno e, para esse efeito, sua remuneração terá um acréscimo de </t>
        </r>
        <r>
          <rPr>
            <b/>
            <sz val="9"/>
            <color indexed="81"/>
            <rFont val="Tahoma"/>
            <family val="2"/>
          </rPr>
          <t>20 % (vinte por cento)</t>
        </r>
        <r>
          <rPr>
            <sz val="9"/>
            <color indexed="81"/>
            <rFont val="Tahoma"/>
            <family val="2"/>
          </rPr>
          <t>, pelo menos, sobre a hora diurna."
§ 1º</t>
        </r>
        <r>
          <rPr>
            <b/>
            <sz val="9"/>
            <color indexed="81"/>
            <rFont val="Tahoma"/>
            <family val="2"/>
          </rPr>
          <t xml:space="preserve"> A hora do trabalho noturno será computada como de 52 minutos e 30 segundos.</t>
        </r>
        <r>
          <rPr>
            <sz val="9"/>
            <color indexed="81"/>
            <rFont val="Tahoma"/>
            <family val="2"/>
          </rPr>
          <t xml:space="preserve">
§ 2º Considera-se noturno, para os efeitos deste artigo, o trabalho executado entre as 22 horas de um dia e as 5 horas do dia seguinte.
§ 3º O acréscimo, a que se refere o presente artigo, em se tratando de empresas que não mantêm, pela natureza de suas atividades, trabalho noturno habitual, será feito, tendo em vista os quantitativos pagos por trabalhos diurnos de natureza semelhante. Em relação às empresas cujo trabalho noturno decorra da natureza de suas atividades, o aumento será calculado sobre o salário mínimo geral vigente na região, não sendo devido quando exceder desse limite, já acrescido da percentagem.
</t>
        </r>
        <r>
          <rPr>
            <b/>
            <sz val="9"/>
            <color indexed="10"/>
            <rFont val="Tahoma"/>
            <family val="2"/>
          </rPr>
          <t>CÁLCULO - EXEMPLO:</t>
        </r>
        <r>
          <rPr>
            <sz val="9"/>
            <color indexed="81"/>
            <rFont val="Tahoma"/>
            <family val="2"/>
          </rPr>
          <t xml:space="preserve">
Se a hora de trabalho é de R$12,00 e o funcionário está fazendo hora extra das 22h até a meia noite (2h noturnas);
50% de R$12,00 = R$6,00, então a hora extra será de R$12,00 + R$6,00 = R$18,00;
Agora damos o acréscimo de 20% sobre os R$18,00, isto é, 0,2 x R$18,00 = R$3,60; 
Então, a hora extra noturna é de R$18,00 + R$3,60 = R$21,60; 
Como o funcionário trabalhou 2h receberá 2 x R$21,60 = R$43,20.
FONTE: </t>
        </r>
        <r>
          <rPr>
            <b/>
            <sz val="9"/>
            <color indexed="39"/>
            <rFont val="Tahoma"/>
            <family val="2"/>
          </rPr>
          <t>https://calculomania.com/calculo-de-adicional-noturno/;</t>
        </r>
      </text>
    </comment>
    <comment ref="H137" authorId="0" shapeId="0" xr:uid="{00000000-0006-0000-0000-000032000000}">
      <text>
        <r>
          <rPr>
            <b/>
            <sz val="10"/>
            <color indexed="81"/>
            <rFont val="Tahoma"/>
            <family val="2"/>
          </rPr>
          <t>Anuênio é um valor adicional pago diretamente no contracheque do funcionário</t>
        </r>
        <r>
          <rPr>
            <sz val="9"/>
            <color indexed="81"/>
            <rFont val="Tahoma"/>
            <family val="2"/>
          </rPr>
          <t xml:space="preserve"> a cada ano de serviço, ou seja, no “aniversário” do tempo de serviço ou em data específica acordada em assembléia. 
Quando se trata de adicionais, podem ser vistos com mais freqüência o anuênio, o biênio, o triênio e o qüinqüênio. Dessa forma, o nome dado a “anuênio” se refere ao fato de que o pagamento é realizado a cada período de um ano. 
O anuênio representa um valor percentual sobre o salário-base do trabalhador e é pago a partir do cálculo dessa porcentagem, que pode mudar a cada ano, já que o anuênio varia conforme o salário vigente do empregado.
</t>
        </r>
        <r>
          <rPr>
            <sz val="10"/>
            <color indexed="81"/>
            <rFont val="Tahoma"/>
            <family val="2"/>
          </rPr>
          <t xml:space="preserve">
</t>
        </r>
        <r>
          <rPr>
            <b/>
            <sz val="10"/>
            <color indexed="81"/>
            <rFont val="Tahoma"/>
            <family val="2"/>
          </rPr>
          <t>O que diz a lei sobre o anuênio?</t>
        </r>
        <r>
          <rPr>
            <sz val="9"/>
            <color indexed="81"/>
            <rFont val="Tahoma"/>
            <family val="2"/>
          </rPr>
          <t xml:space="preserve">
O anuênio era previsto pelo Estatuto do Servidor, especificamente, no artigo 67.
“Art. 67. O adicional por tempo de serviço é devido à razão de 1% (um por cento) por ano de serviço público efetivo, incidente sobre o vencimento de que trata o art. 40.”
Contudo, devido à Medida Provisória n.º 1.815/99, o benefício foi extinto para novos servidores públicos. Isso significa que os servidores que recebiam o anuênio antes de sua revogação continuam recebendo o adicional normalmente. 
Entretanto, determinados estados brasileiros possuem leis locais que estabelecem o pagamento de benefícios adicionais, que vão de anuênio a quinquênio, por exemplo. Por isso, é importante pesquisar o que diz a legislação estadual sobre esse assunto. 
No que tange às instituições privadas, não há nenhuma determinação na legislação trabalhista que obrigue o pagamento, porém, as convenções coletivas podem exigir o anuênio a categorias específicas de profissionais, e a empresa precisa seguir com o que foi acordado pelo sindicato.
</t>
        </r>
        <r>
          <rPr>
            <b/>
            <sz val="10"/>
            <color indexed="81"/>
            <rFont val="Tahoma"/>
            <family val="2"/>
          </rPr>
          <t>Como funciona o anuênio?</t>
        </r>
        <r>
          <rPr>
            <sz val="9"/>
            <color indexed="81"/>
            <rFont val="Tahoma"/>
            <family val="2"/>
          </rPr>
          <t xml:space="preserve">
O pagamento do anuênio é concedido àqueles profissionais que possuem direito a recebê-lo, como servidores públicos que iniciaram a carreira antes Medida Provisória n.º 1.815/99 ou profissionais de categorias que possuem acordos coletivos para o pagamento. 
O valor do anuênio é pago diretamente no contracheque do empregado, normalmente na data em que ele completa mais um ano em serviço. Por exemplo, se ele ingressou no serviço no dia 5 de fevereiro, o valor será pago anualmente sempre nesta data.
Não é preciso que o profissional faça nenhum tipo de solicitação para receber o valor, pois é dever da empresa realizar o seu cálculo, que incide em um percentual do salário vigente, e fazer o pagamento na data devida.
</t>
        </r>
        <r>
          <rPr>
            <b/>
            <sz val="10"/>
            <color indexed="81"/>
            <rFont val="Tahoma"/>
            <family val="2"/>
          </rPr>
          <t xml:space="preserve">
Quem tem direito ao anuênio?</t>
        </r>
        <r>
          <rPr>
            <b/>
            <sz val="9"/>
            <color indexed="81"/>
            <rFont val="Tahoma"/>
            <family val="2"/>
          </rPr>
          <t xml:space="preserve">
</t>
        </r>
        <r>
          <rPr>
            <sz val="9"/>
            <color indexed="81"/>
            <rFont val="Tahoma"/>
            <family val="2"/>
          </rPr>
          <t xml:space="preserve">
Por ser um adicional com um público bem específico, pode ser difícil entender quem tem direito a receber o anuênio. Porém, a compreensão é necessária para realizar o pagamento correto e evitar processos trabalhistas. Assim, confira a seguir quem tem direito a receber o anuênio. 
Funcionários públicos
O anuênio era concedido, obrigatoriamente, aos funcionários públicos, segundo o artigo 67 do Estatuto do Servidor; mas foi revogado pela Medida Provisória n.º 1.815/99.
Apesar de ter sido retirado da legislação brasileira em 1999, os funcionários públicos que já recebiam o benefício, continuam recebendo normalmente. 
</t>
        </r>
        <r>
          <rPr>
            <b/>
            <sz val="9"/>
            <color indexed="81"/>
            <rFont val="Tahoma"/>
            <family val="2"/>
          </rPr>
          <t xml:space="preserve">
</t>
        </r>
        <r>
          <rPr>
            <b/>
            <sz val="10"/>
            <color indexed="81"/>
            <rFont val="Tahoma"/>
            <family val="2"/>
          </rPr>
          <t>Funcionários de empresa privada</t>
        </r>
        <r>
          <rPr>
            <sz val="9"/>
            <color indexed="81"/>
            <rFont val="Tahoma"/>
            <family val="2"/>
          </rPr>
          <t xml:space="preserve">
Nunca existiu nenhuma obrigação na legislação trabalhista brasileira que definisse o pagamento de anuênios por parte de empresas privadas, porém ele pode acontecer em algumas situações.
O anuênio para funcionários de empresas do setor privado costuma ser concedido como parte do plano de benefícios da empresa ou por razões de convenções coletivas, o que obriga a empresa a pagar o adicional para determinadas categorias de trabalho.
</t>
        </r>
        <r>
          <rPr>
            <b/>
            <sz val="9"/>
            <color indexed="81"/>
            <rFont val="Tahoma"/>
            <family val="2"/>
          </rPr>
          <t xml:space="preserve">
FONTE:</t>
        </r>
        <r>
          <rPr>
            <sz val="9"/>
            <color indexed="81"/>
            <rFont val="Tahoma"/>
            <family val="2"/>
          </rPr>
          <t xml:space="preserve">
</t>
        </r>
        <r>
          <rPr>
            <b/>
            <sz val="9"/>
            <color indexed="39"/>
            <rFont val="Tahoma"/>
            <family val="2"/>
          </rPr>
          <t>https://www.pontotel.com.br/anuenio/#:~:text=O%20anu%C3%AAnio%20era%20concedido%2C%20obrigatoriamente,o%20benef%C3%ADcio%2C%20continuam%20recebendo%20normalmente.</t>
        </r>
      </text>
    </comment>
    <comment ref="O137" authorId="0" shapeId="0" xr:uid="{00000000-0006-0000-0000-000033000000}">
      <text>
        <r>
          <rPr>
            <b/>
            <u/>
            <sz val="9"/>
            <color indexed="81"/>
            <rFont val="Tahoma"/>
            <family val="2"/>
          </rPr>
          <t>IMPOSTOS SOBRE FOLHA DE PAGAMENTO</t>
        </r>
        <r>
          <rPr>
            <sz val="9"/>
            <color indexed="81"/>
            <rFont val="Tahoma"/>
            <family val="2"/>
          </rPr>
          <t xml:space="preserve">
Contribuição à Previdência Social (INSS PATRONAL) 20%
Fundo de Garantia por Tempo de Serviço (FGTS) 8%
Salário-Educação 2,5%
SENAC/SESC 1,5%
SENAI/SESI 1%
SEBRAE 0,6%
INCRA 0,2%
Risco de Acidente do Trabalho (RAT) - leve - 1%
</t>
        </r>
        <r>
          <rPr>
            <b/>
            <sz val="9"/>
            <color indexed="81"/>
            <rFont val="Tahoma"/>
            <family val="2"/>
          </rPr>
          <t>TOTAL 34,80%</t>
        </r>
      </text>
    </comment>
    <comment ref="I138" authorId="0" shapeId="0" xr:uid="{00000000-0006-0000-0000-000034000000}">
      <text>
        <r>
          <rPr>
            <sz val="10"/>
            <color indexed="81"/>
            <rFont val="Arial Black"/>
            <family val="2"/>
          </rPr>
          <t>O que diz a lei sobre férias trabalhistas?</t>
        </r>
        <r>
          <rPr>
            <sz val="9"/>
            <color indexed="81"/>
            <rFont val="Tahoma"/>
            <family val="2"/>
          </rPr>
          <t xml:space="preserve">
As </t>
        </r>
        <r>
          <rPr>
            <sz val="12"/>
            <color indexed="39"/>
            <rFont val="Arial Black"/>
            <family val="2"/>
          </rPr>
          <t>férias</t>
        </r>
        <r>
          <rPr>
            <sz val="9"/>
            <color indexed="81"/>
            <rFont val="Tahoma"/>
            <family val="2"/>
          </rPr>
          <t xml:space="preserve"> são um direito </t>
        </r>
        <r>
          <rPr>
            <b/>
            <u/>
            <sz val="9"/>
            <color indexed="81"/>
            <rFont val="Tahoma"/>
            <family val="2"/>
          </rPr>
          <t>previsto pela Consolidação das Leis de Trabalho (CLT) e pela Constituição Federal.</t>
        </r>
        <r>
          <rPr>
            <sz val="9"/>
            <color indexed="81"/>
            <rFont val="Tahoma"/>
            <family val="2"/>
          </rPr>
          <t xml:space="preserve"> O objetivo é garantir aos trabalhadores um período remunerado de descanso. Conforme a legislação:
Capítulo IV da CLT, artigo 129:
Art. 129 – Todo empregado terá direito anualmente ao gozo de um período de férias, sem prejuízo da remuneração.
Constituição Federal, artigo 7°, inciso XVII, capítulo II dos Direitos Sociais:
Art. 7º São direitos dos trabalhadores urbanos e rurais, além de outros que visem à melhoria de sua condição social: XVII – gozo de férias anuais remuneradas com, pelo menos, um terço a mais do que o salário normal.
</t>
        </r>
        <r>
          <rPr>
            <sz val="9"/>
            <color indexed="81"/>
            <rFont val="Arial Black"/>
            <family val="2"/>
          </rPr>
          <t>Os trabalhadores, de forma geral, possuem os seguintes direitos garantidos:</t>
        </r>
        <r>
          <rPr>
            <sz val="9"/>
            <color indexed="81"/>
            <rFont val="Tahoma"/>
            <family val="2"/>
          </rPr>
          <t xml:space="preserve">
30 dias de férias;
Salário normal acrescido de 1/3 do valor;
Férias individuais: divisão das férias em três períodos
Férias coletivas: divisão das férias em dois períodos;
Remuneração em dobro caso a empresa não conceda as férias no tempo correto.
As férias podem ser parceladas?
Sim, elas podem ser concedidas em apenas uma vez de 30 dias ou podem ser parceladas. A decisão de quando e como as férias são usufruídas é do empregador.  
</t>
        </r>
        <r>
          <rPr>
            <b/>
            <sz val="9"/>
            <color indexed="81"/>
            <rFont val="Tahoma"/>
            <family val="2"/>
          </rPr>
          <t xml:space="preserve">
As individuais podem ser divididas em até três períodos.</t>
        </r>
        <r>
          <rPr>
            <sz val="9"/>
            <color indexed="81"/>
            <rFont val="Tahoma"/>
            <family val="2"/>
          </rPr>
          <t xml:space="preserve"> Nesse caso, um deles não deve ser menor de 14 dias corridos e os outros não podem ser inferiores a cinco dias.
A flexibilização desses períodos a partir da Reforma Trabalhista de 2017 serve para todos os colaboradores. Isso inclui os menores de 18 anos e os maiores de 50 anos, que antes tinham regras diferentes. A comunicação do período de descanso deve ser feita ao colaborador com no mínimo 30 dias de antecedência.
Sobre as coletivas, é possível dividi-las em dois períodos por ano, desde que não sejam menores do que 10 dias corridos. Para formalizar, a empresa precisa comunicar o órgão local do Ministério do Trabalho, os sindicatos da categoria e, claro, os próprios colaboradores.
A comunicação deve ser feita com no mínimo 15 dias de antecedência. O RH deve enviar informações claras sobre quais são os setores abrangidos e as datas do período de ausência.
</t>
        </r>
        <r>
          <rPr>
            <b/>
            <sz val="9"/>
            <color indexed="81"/>
            <rFont val="Tahoma"/>
            <family val="2"/>
          </rPr>
          <t xml:space="preserve">
FONTE:</t>
        </r>
        <r>
          <rPr>
            <sz val="9"/>
            <color indexed="81"/>
            <rFont val="Tahoma"/>
            <family val="2"/>
          </rPr>
          <t xml:space="preserve">
</t>
        </r>
        <r>
          <rPr>
            <b/>
            <sz val="9"/>
            <color indexed="39"/>
            <rFont val="Tahoma"/>
            <family val="2"/>
          </rPr>
          <t>https://www.metadados.com.br/blog/ferias-trabalhistas?utm_term=&amp;utm_campaign=Artigos+de+DP&amp;utm_source=google&amp;utm_medium=cpc&amp;hsa_acc=2202847816&amp;hsa_cam=17671415885&amp;hsa_grp=146487522904&amp;hsa_ad=614668743827&amp;hsa_src=g&amp;hsa_tgt=dsa-396296481721&amp;hsa_kw=&amp;hsa_mt=&amp;hsa_ver=3&amp;hsa_net=adwords&amp;gad_source=1&amp;gclid=CjwKCAjwgfm3BhBeEiwAFfxrGzE0h-miFief_eLQHTIihfQXER2G0WF2To15dtYj2TLjTTtDNoIswxoCqtEQAvD_BwE</t>
        </r>
      </text>
    </comment>
    <comment ref="J138" authorId="0" shapeId="0" xr:uid="{00000000-0006-0000-0000-000035000000}">
      <text>
        <r>
          <rPr>
            <sz val="9"/>
            <color indexed="81"/>
            <rFont val="Tahoma"/>
            <family val="2"/>
          </rPr>
          <t xml:space="preserve">LEI Nº 8.036, DE 11 DE MAIO DE 1990
</t>
        </r>
        <r>
          <rPr>
            <b/>
            <sz val="9"/>
            <color indexed="81"/>
            <rFont val="Tahoma"/>
            <family val="2"/>
          </rPr>
          <t xml:space="preserve">Dispõe sobre o Fundo de Garantia do Tempo de Serviço - </t>
        </r>
        <r>
          <rPr>
            <b/>
            <sz val="9"/>
            <color indexed="81"/>
            <rFont val="Arial Black"/>
            <family val="2"/>
          </rPr>
          <t>FGTS</t>
        </r>
        <r>
          <rPr>
            <b/>
            <sz val="9"/>
            <color indexed="81"/>
            <rFont val="Tahoma"/>
            <family val="2"/>
          </rPr>
          <t xml:space="preserve"> e dá outras providências.</t>
        </r>
        <r>
          <rPr>
            <sz val="9"/>
            <color indexed="81"/>
            <rFont val="Tahoma"/>
            <family val="2"/>
          </rPr>
          <t xml:space="preserve">
O PRESIDENTE DA REPÚBLICA 
Faço saber que o Congresso Nacional decreta e eu sanciono a seguinte Lei:
</t>
        </r>
        <r>
          <rPr>
            <b/>
            <sz val="9"/>
            <color indexed="81"/>
            <rFont val="Tahoma"/>
            <family val="2"/>
          </rPr>
          <t xml:space="preserve">Art. 1º </t>
        </r>
        <r>
          <rPr>
            <sz val="9"/>
            <color indexed="81"/>
            <rFont val="Tahoma"/>
            <family val="2"/>
          </rPr>
          <t xml:space="preserve">O Fundo de Garantia do Tempo de Serviço - FGTS, instituído pela Lei nº 5.107, de 13 de setembro de 1966, passa a reger-se por esta Lei.
</t>
        </r>
        <r>
          <rPr>
            <sz val="9"/>
            <color indexed="81"/>
            <rFont val="Arial Black"/>
            <family val="2"/>
          </rPr>
          <t>Quem tem direito ao FGTS?</t>
        </r>
        <r>
          <rPr>
            <sz val="9"/>
            <color indexed="81"/>
            <rFont val="Tahoma"/>
            <family val="2"/>
          </rPr>
          <t xml:space="preserve">
Todos os trabalhadores que firmaram contrato de trabalho após 05/10/1988;
Empregados Domésticos;
Trabalhadores Rurais;
Trabalhadores Temporários;
Trabalhadores Intermitentes (Lei nº 13.467/2017 – Reforma Trabalhista);
Trabalhadores Avulsos;
Safreiros (operários rurais, que trabalham apenas no período de colheita);
Atletas Profissionais (jogadores de futebol, vôlei etc.); e
Diretor não empregado poderá ser equiparado aos demais trabalhadores.
Quem deposita?
Empregador ou tomador de serviços recolhe o FGTS até o dia 20, via FGTS digital, e o depósito é direcionado para as contas dos trabalhadores.
</t>
        </r>
        <r>
          <rPr>
            <sz val="10"/>
            <color indexed="81"/>
            <rFont val="Tahoma"/>
            <family val="2"/>
          </rPr>
          <t xml:space="preserve">
</t>
        </r>
        <r>
          <rPr>
            <b/>
            <sz val="10"/>
            <color indexed="81"/>
            <rFont val="Tahoma"/>
            <family val="2"/>
          </rPr>
          <t>Qual o rendimento da conta do FGTS?</t>
        </r>
        <r>
          <rPr>
            <sz val="9"/>
            <color indexed="81"/>
            <rFont val="Tahoma"/>
            <family val="2"/>
          </rPr>
          <t xml:space="preserve">
</t>
        </r>
        <r>
          <rPr>
            <sz val="9"/>
            <color indexed="81"/>
            <rFont val="Arial Black"/>
            <family val="2"/>
          </rPr>
          <t>A Lei nº 8.036 de 11/05/1990</t>
        </r>
        <r>
          <rPr>
            <sz val="9"/>
            <color indexed="81"/>
            <rFont val="Tahoma"/>
            <family val="2"/>
          </rPr>
          <t xml:space="preserve">, estabelece que os depósitos efetuados nas contas vinculadas serão corrigidos monetariamente, todo dia 10 de cada mês, com base nos parâmetros fixados para atualização dos saldos dos depósitos de poupança e capitalização juros de 3% ao ano.
</t>
        </r>
        <r>
          <rPr>
            <b/>
            <sz val="10"/>
            <color indexed="81"/>
            <rFont val="Tahoma"/>
            <family val="2"/>
          </rPr>
          <t xml:space="preserve">Qual o valor do depósito?
</t>
        </r>
        <r>
          <rPr>
            <sz val="9"/>
            <color indexed="81"/>
            <rFont val="Tahoma"/>
            <family val="2"/>
          </rPr>
          <t xml:space="preserve">
Trabalhador cujo contrato é regido pela CLT: </t>
        </r>
        <r>
          <rPr>
            <b/>
            <sz val="9"/>
            <color indexed="81"/>
            <rFont val="Tahoma"/>
            <family val="2"/>
          </rPr>
          <t>8% do valor do salário</t>
        </r>
        <r>
          <rPr>
            <sz val="9"/>
            <color indexed="81"/>
            <rFont val="Tahoma"/>
            <family val="2"/>
          </rPr>
          <t xml:space="preserve">;
Menores aprendizes: </t>
        </r>
        <r>
          <rPr>
            <b/>
            <sz val="9"/>
            <color indexed="81"/>
            <rFont val="Tahoma"/>
            <family val="2"/>
          </rPr>
          <t>2% do valor do salário</t>
        </r>
        <r>
          <rPr>
            <sz val="9"/>
            <color indexed="81"/>
            <rFont val="Tahoma"/>
            <family val="2"/>
          </rPr>
          <t xml:space="preserve">.
</t>
        </r>
        <r>
          <rPr>
            <b/>
            <sz val="9"/>
            <color indexed="81"/>
            <rFont val="Tahoma"/>
            <family val="2"/>
          </rPr>
          <t>FONTES:</t>
        </r>
        <r>
          <rPr>
            <sz val="9"/>
            <color indexed="81"/>
            <rFont val="Tahoma"/>
            <family val="2"/>
          </rPr>
          <t xml:space="preserve"> 
</t>
        </r>
        <r>
          <rPr>
            <b/>
            <sz val="9"/>
            <color indexed="39"/>
            <rFont val="Tahoma"/>
            <family val="2"/>
          </rPr>
          <t>https://www.fgts.gov.br/Pages/sobre-fgts/regras.aspx; 
https://www2.camara.leg.br/legin/fed/lei/1990/lei-8036-11-maio-1990-365155-normaatualizada-pl.html</t>
        </r>
      </text>
    </comment>
    <comment ref="K138" authorId="0" shapeId="0" xr:uid="{00000000-0006-0000-0000-000036000000}">
      <text>
        <r>
          <rPr>
            <sz val="9"/>
            <color indexed="81"/>
            <rFont val="Tahoma"/>
            <family val="2"/>
          </rPr>
          <t xml:space="preserve">LEI Nº 8.036, DE 11 DE MAIO DE 1990
</t>
        </r>
        <r>
          <rPr>
            <b/>
            <sz val="9"/>
            <color indexed="81"/>
            <rFont val="Tahoma"/>
            <family val="2"/>
          </rPr>
          <t xml:space="preserve">Dispõe sobre o Fundo de Garantia do Tempo de Serviço - </t>
        </r>
        <r>
          <rPr>
            <b/>
            <sz val="9"/>
            <color indexed="81"/>
            <rFont val="Arial Black"/>
            <family val="2"/>
          </rPr>
          <t>FGTS</t>
        </r>
        <r>
          <rPr>
            <b/>
            <sz val="9"/>
            <color indexed="81"/>
            <rFont val="Tahoma"/>
            <family val="2"/>
          </rPr>
          <t xml:space="preserve"> e dá outras providências.</t>
        </r>
        <r>
          <rPr>
            <sz val="9"/>
            <color indexed="81"/>
            <rFont val="Tahoma"/>
            <family val="2"/>
          </rPr>
          <t xml:space="preserve">
O PRESIDENTE DA REPÚBLICA 
Faço saber que o Congresso Nacional decreta e eu sanciono a seguinte Lei:
</t>
        </r>
        <r>
          <rPr>
            <b/>
            <sz val="9"/>
            <color indexed="81"/>
            <rFont val="Tahoma"/>
            <family val="2"/>
          </rPr>
          <t xml:space="preserve">Art. 1º </t>
        </r>
        <r>
          <rPr>
            <sz val="9"/>
            <color indexed="81"/>
            <rFont val="Tahoma"/>
            <family val="2"/>
          </rPr>
          <t xml:space="preserve">O Fundo de Garantia do Tempo de Serviço - FGTS, instituído pela Lei nº 5.107, de 13 de setembro de 1966, passa a reger-se por esta Lei.
</t>
        </r>
        <r>
          <rPr>
            <sz val="9"/>
            <color indexed="81"/>
            <rFont val="Arial Black"/>
            <family val="2"/>
          </rPr>
          <t>Quem tem direito ao FGTS?</t>
        </r>
        <r>
          <rPr>
            <sz val="9"/>
            <color indexed="81"/>
            <rFont val="Tahoma"/>
            <family val="2"/>
          </rPr>
          <t xml:space="preserve">
Todos os trabalhadores que firmaram contrato de trabalho após 05/10/1988;
Empregados Domésticos;
Trabalhadores Rurais;
Trabalhadores Temporários;
Trabalhadores Intermitentes (Lei nº 13.467/2017 – Reforma Trabalhista);
Trabalhadores Avulsos;
Safreiros (operários rurais, que trabalham apenas no período de colheita);
Atletas Profissionais (jogadores de futebol, vôlei etc.); e
Diretor não empregado poderá ser equiparado aos demais trabalhadores.
Quem deposita?
Empregador ou tomador de serviços recolhe o FGTS até o dia 20, via FGTS digital, e o depósito é direcionado para as contas dos trabalhadores.
</t>
        </r>
        <r>
          <rPr>
            <sz val="10"/>
            <color indexed="81"/>
            <rFont val="Tahoma"/>
            <family val="2"/>
          </rPr>
          <t xml:space="preserve">
</t>
        </r>
        <r>
          <rPr>
            <b/>
            <sz val="10"/>
            <color indexed="81"/>
            <rFont val="Tahoma"/>
            <family val="2"/>
          </rPr>
          <t>Qual o rendimento da conta do FGTS?</t>
        </r>
        <r>
          <rPr>
            <sz val="9"/>
            <color indexed="81"/>
            <rFont val="Tahoma"/>
            <family val="2"/>
          </rPr>
          <t xml:space="preserve">
</t>
        </r>
        <r>
          <rPr>
            <sz val="9"/>
            <color indexed="81"/>
            <rFont val="Arial Black"/>
            <family val="2"/>
          </rPr>
          <t>A Lei nº 8.036 de 11/05/1990</t>
        </r>
        <r>
          <rPr>
            <sz val="9"/>
            <color indexed="81"/>
            <rFont val="Tahoma"/>
            <family val="2"/>
          </rPr>
          <t xml:space="preserve">, estabelece que os depósitos efetuados nas contas vinculadas serão corrigidos monetariamente, todo dia 10 de cada mês, com base nos parâmetros fixados para atualização dos saldos dos depósitos de poupança e capitalização juros de 3% ao ano.
</t>
        </r>
        <r>
          <rPr>
            <b/>
            <sz val="10"/>
            <color indexed="81"/>
            <rFont val="Tahoma"/>
            <family val="2"/>
          </rPr>
          <t xml:space="preserve">Qual o valor do depósito?
</t>
        </r>
        <r>
          <rPr>
            <sz val="9"/>
            <color indexed="81"/>
            <rFont val="Tahoma"/>
            <family val="2"/>
          </rPr>
          <t xml:space="preserve">
Trabalhador cujo contrato é regido pela CLT: </t>
        </r>
        <r>
          <rPr>
            <b/>
            <sz val="9"/>
            <color indexed="81"/>
            <rFont val="Tahoma"/>
            <family val="2"/>
          </rPr>
          <t>8% do valor do salário</t>
        </r>
        <r>
          <rPr>
            <sz val="9"/>
            <color indexed="81"/>
            <rFont val="Tahoma"/>
            <family val="2"/>
          </rPr>
          <t xml:space="preserve">;
Menores aprendizes: </t>
        </r>
        <r>
          <rPr>
            <b/>
            <sz val="9"/>
            <color indexed="81"/>
            <rFont val="Tahoma"/>
            <family val="2"/>
          </rPr>
          <t>2% do valor do salário</t>
        </r>
        <r>
          <rPr>
            <sz val="9"/>
            <color indexed="81"/>
            <rFont val="Tahoma"/>
            <family val="2"/>
          </rPr>
          <t xml:space="preserve">.
</t>
        </r>
        <r>
          <rPr>
            <b/>
            <sz val="9"/>
            <color indexed="81"/>
            <rFont val="Tahoma"/>
            <family val="2"/>
          </rPr>
          <t>FONTES:</t>
        </r>
        <r>
          <rPr>
            <sz val="9"/>
            <color indexed="81"/>
            <rFont val="Tahoma"/>
            <family val="2"/>
          </rPr>
          <t xml:space="preserve"> 
</t>
        </r>
        <r>
          <rPr>
            <b/>
            <sz val="9"/>
            <color indexed="39"/>
            <rFont val="Tahoma"/>
            <family val="2"/>
          </rPr>
          <t>https://www.fgts.gov.br/Pages/sobre-fgts/regras.aspx; 
https://www2.camara.leg.br/legin/fed/lei/1990/lei-8036-11-maio-1990-365155-normaatualizada-pl.html</t>
        </r>
      </text>
    </comment>
    <comment ref="L138" authorId="0" shapeId="0" xr:uid="{00000000-0006-0000-0000-000037000000}">
      <text>
        <r>
          <rPr>
            <sz val="10"/>
            <color indexed="81"/>
            <rFont val="Arial Black"/>
            <family val="2"/>
          </rPr>
          <t>O que diz a lei sobre férias trabalhistas?</t>
        </r>
        <r>
          <rPr>
            <sz val="9"/>
            <color indexed="81"/>
            <rFont val="Tahoma"/>
            <family val="2"/>
          </rPr>
          <t xml:space="preserve">
As </t>
        </r>
        <r>
          <rPr>
            <sz val="12"/>
            <color indexed="39"/>
            <rFont val="Arial Black"/>
            <family val="2"/>
          </rPr>
          <t>férias</t>
        </r>
        <r>
          <rPr>
            <sz val="9"/>
            <color indexed="81"/>
            <rFont val="Tahoma"/>
            <family val="2"/>
          </rPr>
          <t xml:space="preserve"> são um direito </t>
        </r>
        <r>
          <rPr>
            <b/>
            <u/>
            <sz val="9"/>
            <color indexed="81"/>
            <rFont val="Tahoma"/>
            <family val="2"/>
          </rPr>
          <t>previsto pela Consolidação das Leis de Trabalho (CLT) e pela Constituição Federal.</t>
        </r>
        <r>
          <rPr>
            <sz val="9"/>
            <color indexed="81"/>
            <rFont val="Tahoma"/>
            <family val="2"/>
          </rPr>
          <t xml:space="preserve"> O objetivo é garantir aos trabalhadores um período remunerado de descanso. Conforme a legislação:
Capítulo IV da CLT, artigo 129:
Art. 129 – Todo empregado terá direito anualmente ao gozo de um período de férias, sem prejuízo da remuneração.
Constituição Federal, artigo 7°, inciso XVII, capítulo II dos Direitos Sociais:
Art. 7º São direitos dos trabalhadores urbanos e rurais, além de outros que visem à melhoria de sua condição social: XVII – gozo de férias anuais remuneradas com, pelo menos, um terço a mais do que o salário normal.
</t>
        </r>
        <r>
          <rPr>
            <sz val="9"/>
            <color indexed="81"/>
            <rFont val="Arial Black"/>
            <family val="2"/>
          </rPr>
          <t>Os trabalhadores, de forma geral, possuem os seguintes direitos garantidos:</t>
        </r>
        <r>
          <rPr>
            <sz val="9"/>
            <color indexed="81"/>
            <rFont val="Tahoma"/>
            <family val="2"/>
          </rPr>
          <t xml:space="preserve">
30 dias de férias;
Salário normal acrescido de 1/3 do valor;
Férias individuais: divisão das férias em três períodos
Férias coletivas: divisão das férias em dois períodos;
Remuneração em dobro caso a empresa não conceda as férias no tempo correto.
As férias podem ser parceladas?
Sim, elas podem ser concedidas em apenas uma vez de 30 dias ou podem ser parceladas. A decisão de quando e como as férias são usufruídas é do empregador.  
</t>
        </r>
        <r>
          <rPr>
            <b/>
            <sz val="9"/>
            <color indexed="81"/>
            <rFont val="Tahoma"/>
            <family val="2"/>
          </rPr>
          <t xml:space="preserve">
As individuais podem ser divididas em até três períodos.</t>
        </r>
        <r>
          <rPr>
            <sz val="9"/>
            <color indexed="81"/>
            <rFont val="Tahoma"/>
            <family val="2"/>
          </rPr>
          <t xml:space="preserve"> Nesse caso, um deles não deve ser menor de 14 dias corridos e os outros não podem ser inferiores a cinco dias.
A flexibilização desses períodos a partir da Reforma Trabalhista de 2017 serve para todos os colaboradores. Isso inclui os menores de 18 anos e os maiores de 50 anos, que antes tinham regras diferentes. A comunicação do período de descanso deve ser feita ao colaborador com no mínimo 30 dias de antecedência.
Sobre as coletivas, é possível dividi-las em dois períodos por ano, desde que não sejam menores do que 10 dias corridos. Para formalizar, a empresa precisa comunicar o órgão local do Ministério do Trabalho, os sindicatos da categoria e, claro, os próprios colaboradores.
A comunicação deve ser feita com no mínimo 15 dias de antecedência. O RH deve enviar informações claras sobre quais são os setores abrangidos e as datas do período de ausência.
</t>
        </r>
        <r>
          <rPr>
            <b/>
            <sz val="9"/>
            <color indexed="81"/>
            <rFont val="Tahoma"/>
            <family val="2"/>
          </rPr>
          <t xml:space="preserve">
FONTE:</t>
        </r>
        <r>
          <rPr>
            <sz val="9"/>
            <color indexed="81"/>
            <rFont val="Tahoma"/>
            <family val="2"/>
          </rPr>
          <t xml:space="preserve">
</t>
        </r>
        <r>
          <rPr>
            <b/>
            <sz val="9"/>
            <color indexed="39"/>
            <rFont val="Tahoma"/>
            <family val="2"/>
          </rPr>
          <t>https://www.metadados.com.br/blog/ferias-trabalhistas?utm_term=&amp;utm_campaign=Artigos+de+DP&amp;utm_source=google&amp;utm_medium=cpc&amp;hsa_acc=2202847816&amp;hsa_cam=17671415885&amp;hsa_grp=146487522904&amp;hsa_ad=614668743827&amp;hsa_src=g&amp;hsa_tgt=dsa-396296481721&amp;hsa_kw=&amp;hsa_mt=&amp;hsa_ver=3&amp;hsa_net=adwords&amp;gad_source=1&amp;gclid=CjwKCAjwgfm3BhBeEiwAFfxrGzE0h-miFief_eLQHTIihfQXER2G0WF2To15dtYj2TLjTTtDNoIswxoCqtEQAvD_BwE</t>
        </r>
      </text>
    </comment>
    <comment ref="M138" authorId="0" shapeId="0" xr:uid="{00000000-0006-0000-0000-000038000000}">
      <text>
        <r>
          <rPr>
            <sz val="10"/>
            <color indexed="81"/>
            <rFont val="Arial Black"/>
            <family val="2"/>
          </rPr>
          <t>A legislação do 13º salário</t>
        </r>
        <r>
          <rPr>
            <sz val="9"/>
            <color indexed="81"/>
            <rFont val="Tahoma"/>
            <family val="2"/>
          </rPr>
          <t xml:space="preserve">
</t>
        </r>
        <r>
          <rPr>
            <b/>
            <sz val="10"/>
            <color indexed="81"/>
            <rFont val="Tahoma"/>
            <family val="2"/>
          </rPr>
          <t xml:space="preserve">A Gratificação de Natal </t>
        </r>
        <r>
          <rPr>
            <sz val="9"/>
            <color indexed="81"/>
            <rFont val="Tahoma"/>
            <family val="2"/>
          </rPr>
          <t xml:space="preserve">e/ou Natalina foi instituída no Brasil em </t>
        </r>
        <r>
          <rPr>
            <b/>
            <sz val="9"/>
            <color indexed="81"/>
            <rFont val="Tahoma"/>
            <family val="2"/>
          </rPr>
          <t xml:space="preserve">13 de julho de 1962, pela Lei 4.090. </t>
        </r>
        <r>
          <rPr>
            <sz val="9"/>
            <color indexed="81"/>
            <rFont val="Tahoma"/>
            <family val="2"/>
          </rPr>
          <t xml:space="preserve">Desde sua aprovação, a Lei garantiu ao trabalhador receber o correspondente a 1/12 (um doze avos) da remuneração por mês trabalhado. Isto é, um salário extra no final de cada ano.
O </t>
        </r>
        <r>
          <rPr>
            <b/>
            <sz val="10"/>
            <color indexed="81"/>
            <rFont val="Tahoma"/>
            <family val="2"/>
          </rPr>
          <t>13º salário</t>
        </r>
        <r>
          <rPr>
            <sz val="9"/>
            <color indexed="81"/>
            <rFont val="Tahoma"/>
            <family val="2"/>
          </rPr>
          <t xml:space="preserve"> está previsto na Constituição Federal de 1988 como um direito do trabalhador, tanto urbano quanto rural, inclusive o doméstico e o avulso. Ou seja, é um benefício adquirido pelo colaborador que tem data específica para pagamento.
Com a Reforma Trabalhista, que vigora a partir de meados de novembro de 2017, a gratificação não foi alterada. Assim, valores, datas e percentuais continuam valendo normalmente.
</t>
        </r>
        <r>
          <rPr>
            <sz val="10"/>
            <color indexed="81"/>
            <rFont val="Arial Black"/>
            <family val="2"/>
          </rPr>
          <t>Direitos, cálculos, pagamentos e encargos sociais</t>
        </r>
        <r>
          <rPr>
            <sz val="9"/>
            <color indexed="81"/>
            <rFont val="Tahoma"/>
            <family val="2"/>
          </rPr>
          <t xml:space="preserve">
Todo trabalhador que tiver contrato de trabalho com carteira assinada via CLT tem direito a receber o 13º salário, já a partir dos primeiros 15 dias de serviços prestados. Além destes, também recebem a gratificação natalina os aposentados e pensionistas do INSS.
Para o cálculo, o profissional de RH deve levar em conta a remuneração do colaborador devida proporcional aos meses trabalhados no período de janeiro a dezembro. Para isso, a fórmula é: valor da remuneração dividido em 12 e multiplicado pelo número de meses trabalhados no ano.
</t>
        </r>
        <r>
          <rPr>
            <b/>
            <sz val="9"/>
            <color indexed="81"/>
            <rFont val="Tahoma"/>
            <family val="2"/>
          </rPr>
          <t xml:space="preserve">FONTE: </t>
        </r>
        <r>
          <rPr>
            <sz val="9"/>
            <color indexed="81"/>
            <rFont val="Tahoma"/>
            <family val="2"/>
          </rPr>
          <t xml:space="preserve">
</t>
        </r>
        <r>
          <rPr>
            <b/>
            <sz val="9"/>
            <color indexed="39"/>
            <rFont val="Tahoma"/>
            <family val="2"/>
          </rPr>
          <t>https://www.metadados.com.br/blog/13-salario#:~:text=Todo%20trabalhador%20que%20tiver%20contrato,15%20dias%20de%20servi%C3%A7os%20prestados.</t>
        </r>
      </text>
    </comment>
    <comment ref="N138" authorId="0" shapeId="0" xr:uid="{00000000-0006-0000-0000-000039000000}">
      <text>
        <r>
          <rPr>
            <b/>
            <sz val="9"/>
            <color indexed="81"/>
            <rFont val="Tahoma"/>
            <family val="2"/>
          </rPr>
          <t xml:space="preserve">O que é a </t>
        </r>
        <r>
          <rPr>
            <b/>
            <sz val="9"/>
            <color indexed="81"/>
            <rFont val="Arial Black"/>
            <family val="2"/>
          </rPr>
          <t>multa rescisória?</t>
        </r>
        <r>
          <rPr>
            <sz val="9"/>
            <color indexed="81"/>
            <rFont val="Tahoma"/>
            <family val="2"/>
          </rPr>
          <t xml:space="preserve">
</t>
        </r>
        <r>
          <rPr>
            <b/>
            <u/>
            <sz val="9"/>
            <color indexed="39"/>
            <rFont val="Tahoma"/>
            <family val="2"/>
          </rPr>
          <t>A multa rescisória, prevista no art. 18 da Lei 8.036/90</t>
        </r>
        <r>
          <rPr>
            <b/>
            <sz val="9"/>
            <color indexed="39"/>
            <rFont val="Tahoma"/>
            <family val="2"/>
          </rPr>
          <t>,</t>
        </r>
        <r>
          <rPr>
            <sz val="9"/>
            <color indexed="81"/>
            <rFont val="Tahoma"/>
            <family val="2"/>
          </rPr>
          <t xml:space="preserve"> consiste no pagamento feito pelo empregador ao empregado, equivalente a 40% do valor depositado ao longo do contrato no Fundo de Garantia do Tempo de Serviço (FGTS), em casos de rescisão sem justa causa.
</t>
        </r>
        <r>
          <rPr>
            <b/>
            <sz val="9"/>
            <color indexed="81"/>
            <rFont val="Tahoma"/>
            <family val="2"/>
          </rPr>
          <t>Quem tem direito à multa rescisória?</t>
        </r>
        <r>
          <rPr>
            <sz val="9"/>
            <color indexed="81"/>
            <rFont val="Tahoma"/>
            <family val="2"/>
          </rPr>
          <t xml:space="preserve">
Todos os trabalhadores que forem dispensados sem justa causa têm direito à multa rescisória sobre o saldo do FGTS.
</t>
        </r>
        <r>
          <rPr>
            <b/>
            <sz val="9"/>
            <color indexed="81"/>
            <rFont val="Tahoma"/>
            <family val="2"/>
          </rPr>
          <t xml:space="preserve">
Como é calculada a multa rescisória?</t>
        </r>
        <r>
          <rPr>
            <sz val="9"/>
            <color indexed="81"/>
            <rFont val="Tahoma"/>
            <family val="2"/>
          </rPr>
          <t xml:space="preserve">
A multa é calculada sobre o total depositado pelo empregador na conta do FGTS do empregado durante o período de trabalho, acrescida da remuneração devida.
</t>
        </r>
        <r>
          <rPr>
            <b/>
            <sz val="9"/>
            <color indexed="81"/>
            <rFont val="Tahoma"/>
            <family val="2"/>
          </rPr>
          <t>Prazo para pagamento da multa rescisória</t>
        </r>
        <r>
          <rPr>
            <sz val="9"/>
            <color indexed="81"/>
            <rFont val="Tahoma"/>
            <family val="2"/>
          </rPr>
          <t xml:space="preserve">
O empregador deve efetuar o pagamento da multa rescisória no momento da rescisão do contrato de trabalho, juntamente com as demais verbas rescisórias devidas.
</t>
        </r>
        <r>
          <rPr>
            <sz val="8"/>
            <color indexed="81"/>
            <rFont val="Tahoma"/>
            <family val="2"/>
          </rPr>
          <t xml:space="preserve">
</t>
        </r>
        <r>
          <rPr>
            <b/>
            <sz val="8"/>
            <color indexed="81"/>
            <rFont val="Tahoma"/>
            <family val="2"/>
          </rPr>
          <t>FONTE:</t>
        </r>
        <r>
          <rPr>
            <sz val="8"/>
            <color indexed="81"/>
            <rFont val="Tahoma"/>
            <family val="2"/>
          </rPr>
          <t xml:space="preserve"> 
</t>
        </r>
        <r>
          <rPr>
            <b/>
            <sz val="8"/>
            <color indexed="39"/>
            <rFont val="Tahoma"/>
            <family val="2"/>
          </rPr>
          <t xml:space="preserve">
https://www.jusbrasil.com.br/artigos/entenda-tudo-sobre-a-multa-rescisoria-seus-direitos-e-deveres-ao-encerrar-um-contrato-de-trabalho/2066794327#:~:text=O%20que%20%C3%A9%20a%20multa,de%20rescis%C3%A3o%20sem%20justa%20causa.</t>
        </r>
      </text>
    </comment>
    <comment ref="O138" authorId="0" shapeId="0" xr:uid="{00000000-0006-0000-0000-00003A000000}">
      <text>
        <r>
          <rPr>
            <sz val="9"/>
            <color indexed="81"/>
            <rFont val="Tahoma"/>
            <family val="2"/>
          </rPr>
          <t xml:space="preserve">
</t>
        </r>
        <r>
          <rPr>
            <b/>
            <sz val="9"/>
            <color indexed="81"/>
            <rFont val="Arial Black"/>
            <family val="2"/>
          </rPr>
          <t>A obrigatoriedade do recolhimento do PIS/PASEP sobre a folha de pagamento</t>
        </r>
        <r>
          <rPr>
            <sz val="9"/>
            <color indexed="81"/>
            <rFont val="Tahoma"/>
            <family val="2"/>
          </rPr>
          <t xml:space="preserve">
Com o intuito de demonstrar as informações e remunerações que as empresas pagam aos seus funcionários, foi instituída através do Decreto n° 3048/1999 (arts. 464 e 225) a folha de pagamento, também conhecida por holerite. Sendo de caráter obrigatório para as empresas, ela não possui um modelo padrão nacional a ser seguido pelo empregador, mas precisa cumprir leis e as diversas obrigações de periodicidade mensal nelas previstas.
No que tange à tributação da folha de pagamento, sobre ela incidem diversos impostos e contribuições, como o INSS, o FGTS e o IRRF, os quais se aplicam de acordo com as atividades e funções do empregador e de seus empregados. Entre as particularidades desses tributos incidentes sobre a folha de salários, possuímos o PIS/PASEP, que não é de caráter obrigatório para todas as empresas, mas apenas para um seleto grupo de contribuintes e entidades que possuem empregados e estejam classificadas como sem fins lucrativos, imunes ou dispensadas.
E de acordo com o que se define na Lei Complementar n° 7/1970, na Lei n° 9.715/1998 (art° 2, §§ 1° e 2°), na Medida Provisória n° 2.158-35/2001 (art° 13), na Instrução Normativa SRF n° 247/2002 (art° 9) e na Instrução Normativa SRF n° 635/2006 (art°28), </t>
        </r>
        <r>
          <rPr>
            <b/>
            <sz val="9"/>
            <color indexed="81"/>
            <rFont val="Tahoma"/>
            <family val="2"/>
          </rPr>
          <t>demonstra os contribuintes passíveis ao recolhimento do PIS/PASEP sobre a folha de pagamentos.</t>
        </r>
        <r>
          <rPr>
            <sz val="9"/>
            <color indexed="81"/>
            <rFont val="Tahoma"/>
            <family val="2"/>
          </rPr>
          <t xml:space="preserve">
</t>
        </r>
        <r>
          <rPr>
            <b/>
            <sz val="9"/>
            <color indexed="81"/>
            <rFont val="Tahoma"/>
            <family val="2"/>
          </rPr>
          <t>A base de cálculo para cobrança do PIS/PASEP na folha</t>
        </r>
        <r>
          <rPr>
            <sz val="9"/>
            <color indexed="81"/>
            <rFont val="Tahoma"/>
            <family val="2"/>
          </rPr>
          <t xml:space="preserve">
</t>
        </r>
        <r>
          <rPr>
            <b/>
            <sz val="9"/>
            <color indexed="81"/>
            <rFont val="Tahoma"/>
            <family val="2"/>
          </rPr>
          <t>A alíquota aplicada do PIS/PASEP sobre a folha de salário mensal é de 1%.</t>
        </r>
        <r>
          <rPr>
            <sz val="9"/>
            <color indexed="81"/>
            <rFont val="Tahoma"/>
            <family val="2"/>
          </rPr>
          <t xml:space="preserve"> E para garantir a correta formação da base de cálculo desse imposto, a Instrução Normativa SRF n° 247/2002 — posteriormente revogada pela Instrução Normativa RFB n° 1911/2019 —  definiu que deve-se considerar os rendimentos de qualquer natureza pagos ao trabalhador assalariado, dentre os quais se incluem não apenas o salário mensal, mas também as gratificações, as comissões, os adicionais de função, as ajudas de custo, os avisos prévios trabalhados, os adicionais de férias, os qüinqüênios, os adicionais noturnos, as horas extras, os 13os salários, os repousos semanais remunerados e as diárias superiores a 50% do salário.
</t>
        </r>
        <r>
          <rPr>
            <b/>
            <sz val="9"/>
            <color indexed="81"/>
            <rFont val="Tahoma"/>
            <family val="2"/>
          </rPr>
          <t xml:space="preserve">FONTE: </t>
        </r>
        <r>
          <rPr>
            <sz val="9"/>
            <color indexed="81"/>
            <rFont val="Tahoma"/>
            <family val="2"/>
          </rPr>
          <t xml:space="preserve">
</t>
        </r>
        <r>
          <rPr>
            <b/>
            <sz val="9"/>
            <color indexed="39"/>
            <rFont val="Tahoma"/>
            <family val="2"/>
          </rPr>
          <t>https://www.taxgroup.com.br/intelligence/pis-pasep-sobre-a-folha/#:~:text=do%20%C3%A2mbito%20previdenci%C3%A1rio-,A%20obrigatoriedade%20do%20recolhimento%20do%20PIS%2FPASEP%20sobre%20a%20folha,pagamento%2C%20tamb%C3%A9m%20conhecida%20por%20holerite.</t>
        </r>
      </text>
    </comment>
    <comment ref="P138" authorId="0" shapeId="0" xr:uid="{00000000-0006-0000-0000-00003B000000}">
      <text>
        <r>
          <rPr>
            <sz val="9"/>
            <color indexed="81"/>
            <rFont val="Arial Black"/>
            <family val="2"/>
          </rPr>
          <t>O Imposto Sobre Serviços de Qualquer Natureza - ISS</t>
        </r>
        <r>
          <rPr>
            <sz val="9"/>
            <color indexed="81"/>
            <rFont val="Tahoma"/>
            <family val="2"/>
          </rPr>
          <t xml:space="preserve"> é um tributo de competência do município. Seu fato gerador é a prestação de serviço, de acordo com a lista de atividades estabelecida pela Lei Complementar 116/2003. A alíquota aplicada pela Prefeitura do Salvador é de 5% sobre o valor da prestação do serviço e algumas atividades podem ter a alíquota do ISS reduzida, </t>
        </r>
        <r>
          <rPr>
            <b/>
            <u/>
            <sz val="9"/>
            <color indexed="81"/>
            <rFont val="Tahoma"/>
            <family val="2"/>
          </rPr>
          <t>podendo sofrer alterações a depender se o serviço for prestado em outro município (onde será emitida a nota fiscal)</t>
        </r>
        <r>
          <rPr>
            <sz val="9"/>
            <color indexed="81"/>
            <rFont val="Tahoma"/>
            <family val="2"/>
          </rPr>
          <t xml:space="preserve">, inclusive, no percentual, como a forma de incentivo fiscal. Esse valor dever ser recolhido a partir da emissão da Nota Fiscal de Serviços Eletrônica (NFS-e).
</t>
        </r>
        <r>
          <rPr>
            <b/>
            <sz val="9"/>
            <color indexed="81"/>
            <rFont val="Tahoma"/>
            <family val="2"/>
          </rPr>
          <t>LEI COMPLEMENTAR Nº 116, DE 31 DE JULHO DE 2003</t>
        </r>
        <r>
          <rPr>
            <sz val="9"/>
            <color indexed="81"/>
            <rFont val="Tahoma"/>
            <family val="2"/>
          </rPr>
          <t xml:space="preserve">
 Dispõe sobre o Imposto Sobre Serviços – ISS de Qualquer Natureza, de competência dos Municípios e do Distrito Federal, e dá outras providências.
O PRESIDENTE DA REPÚBLICA Faz saber que o Congresso Nacional decreta e eu sanciono a seguinte Lei Complementar:
Art. 1o O Imposto Sobre Serviços de Qualquer Natureza, de competência dos Municípios e do Distrito Federal, tem como fato gerador a prestação de serviços constantes da lista anexa, ainda que esses não se constituam como atividade preponderante do prestador.
§ 1o O imposto incide também sobre o serviço proveniente do exterior do País ou cuja prestação se tenha iniciado no exterior do País.
§ 2o Ressalvadas as exceções expressas na lista anexa, os serviços nela mencionados não ficam sujeitos ao Imposto Sobre Operações Relativas à Circulação de Mercadorias e Prestações de Serviços de Transporte Interestadual e Intermunicipal e de Comunicação – ICMS, ainda que sua prestação envolva fornecimento de mercadorias.
§ 3o O imposto de que trata esta Lei Complementar incide ainda sobre os serviços prestados mediante a utilização de bens e serviços públicos explorados economicamente mediante autorização, permissão ou concessão, com o pagamento de tarifa, preço ou pedágio pelo usuário final do serviço.
§ 4o A incidência do imposto não depende da denominação dada ao serviço prestado.
Art. 2o O imposto não incide sobre:
I – as exportações de serviços para o exterior do País;
II – a prestação de serviços em relação de emprego, dos trabalhadores avulsos, dos diretores e membros de conselho consultivo ou de conselho fiscal de sociedades e fundações, bem como dos sócios-gerentes e dos gerentes-delegados;
III – o valor intermediado no mercado de títulos e valores mobiliários, o valor dos depósitos bancários, o principal, juros e acréscimos moratórios relativos a operações de crédito realizadas por instituições financeiras.
Parágrafo único. Não se enquadram no disposto no inciso I os serviços desenvolvidos no Brasil, cujo resultado aqui se verifique, ainda que o pagamento seja feito por residente no exterior.
O presidente em exercício sancionou, sem vetos, a Lei Complementar 175, que estabelece regras para o recolhimento do Imposto sobre Serviços de Qualquer Natureza (ISS) pelo município onde está o cliente (destino), e não mais na cidade-sede do prestador do serviço (origem) . A legislação foi publicada no Diário Oficial da União desta quinta-feira (24).
Originário do Projeto de Lei Complementar (PLP) 170/2020, o texto regula o recolhimento do ISS pelo município do consumidor, e não da empresa que presta o serviço. A mudança será gradativa, até 2023, para que cumpra o determinado em legislação de 2016.
Os serviços que terão a arrecadação transferida para o destino são os de planos de saúde e médico-veterinários; de administração de fundos, consórcios, cartões de crédito e débito, carteiras de clientes e cheques pré-datados; e de arrendamento mercantil (leasing).
A necessidade de aprovação de projeto que regulamenta o recolhimento de ISS decorre de mudanças feitas pela Lei Complementar 157, de 2016, que transferiu a competência da cobrança desse imposto do município onde fica o prestador do serviço para o município onde o serviço é prestado ao usuário final. Até dezembro de 2016, o ISS ficava com o município de origem — onde está localizado o fornecedor do bem ou serviço. </t>
        </r>
        <r>
          <rPr>
            <b/>
            <sz val="9"/>
            <color indexed="81"/>
            <rFont val="Tahoma"/>
            <family val="2"/>
          </rPr>
          <t>Fonte: Agência Senado</t>
        </r>
        <r>
          <rPr>
            <sz val="9"/>
            <color indexed="81"/>
            <rFont val="Tahoma"/>
            <family val="2"/>
          </rPr>
          <t xml:space="preserve">
</t>
        </r>
        <r>
          <rPr>
            <b/>
            <sz val="9"/>
            <color indexed="81"/>
            <rFont val="Tahoma"/>
            <family val="2"/>
          </rPr>
          <t xml:space="preserve">
FONTE: </t>
        </r>
        <r>
          <rPr>
            <sz val="9"/>
            <color indexed="81"/>
            <rFont val="Tahoma"/>
            <family val="2"/>
          </rPr>
          <t xml:space="preserve">
</t>
        </r>
        <r>
          <rPr>
            <b/>
            <sz val="9"/>
            <color indexed="39"/>
            <rFont val="Tahoma"/>
            <family val="2"/>
          </rPr>
          <t>https://www2.sefaz.salvador.ba.gov.br/servico/ISS;
https://www.planalto.gov.br/ccivil_03/leis/lcp/lcp116.htm;
https://www12.senado.leg.br/noticias/materias/2020/09/24/nova-lei-altera-recolhimento-do-iss-para-municipio-onde-servico-e-prestado;</t>
        </r>
      </text>
    </comment>
    <comment ref="Q138" authorId="0" shapeId="0" xr:uid="{00000000-0006-0000-0000-00003C000000}">
      <text>
        <r>
          <rPr>
            <b/>
            <sz val="9"/>
            <color indexed="81"/>
            <rFont val="Arial Black"/>
            <family val="2"/>
          </rPr>
          <t>2.1. Enquadramento no SAT/RAT</t>
        </r>
        <r>
          <rPr>
            <sz val="8"/>
            <color indexed="81"/>
            <rFont val="Tahoma"/>
            <family val="2"/>
          </rPr>
          <t xml:space="preserve">
</t>
        </r>
        <r>
          <rPr>
            <b/>
            <sz val="8"/>
            <color indexed="81"/>
            <rFont val="Tahoma"/>
            <family val="2"/>
          </rPr>
          <t>O Risco de Acidente do Trabalho (RAT)</t>
        </r>
        <r>
          <rPr>
            <sz val="8"/>
            <color indexed="81"/>
            <rFont val="Tahoma"/>
            <family val="2"/>
          </rPr>
          <t xml:space="preserve"> é o seguro obrigatório, instituído por lei, mediante uma contribuição a cargo exclusivo da empresa, sobre a folha de pagamento, que se destina à cobertura de eventos resultantes de acidente do trabalho.
A alíquota aplicada sobre o valor da Folha de Pagamento para a cobertura deste seguro pode ser:
</t>
        </r>
        <r>
          <rPr>
            <b/>
            <sz val="10"/>
            <color indexed="81"/>
            <rFont val="Tahoma"/>
            <family val="2"/>
          </rPr>
          <t>- 1%</t>
        </r>
        <r>
          <rPr>
            <sz val="8"/>
            <color indexed="81"/>
            <rFont val="Tahoma"/>
            <family val="2"/>
          </rPr>
          <t xml:space="preserve"> para a empresa em cuja atividade </t>
        </r>
        <r>
          <rPr>
            <b/>
            <sz val="9"/>
            <color indexed="81"/>
            <rFont val="Tahoma"/>
            <family val="2"/>
          </rPr>
          <t>o risco de acidente do trabalho seja considerado leve;</t>
        </r>
        <r>
          <rPr>
            <sz val="8"/>
            <color indexed="81"/>
            <rFont val="Tahoma"/>
            <family val="2"/>
          </rPr>
          <t xml:space="preserve">
- 2% para a empresa em cuja atividade o risco de acidente do trabalho seja considerado médio;
- 3% para a empresa em cuja atividade o risco de acidente do trabalho seja considerado grave.
O grau de risco que cada empresa está enquadrada é determinado pelo Código de Atividade Ecônomica constante no Cartão do CNPJ, em tabela divulgada pelo Ministério do Trabalho, de acordo com a média apurada nos registros dos Acidentes de Trabalho.
A partir de janeiro/2010 entrou em vigor o Fator Acidentário de Prevenção (FAP).
O Fator Acidentário Prevenção (FAP) consiste em um multiplicador variável num intervalo 0,5000 a 2,0000, aplicado com quatro casas decimais, a ser aplicado sobre a alíquota RAT de 1%, 2% ou 3%.
Neste sentido, as alíquotas do RAT poderão ser reduzidas em até 50% ou majoradas em até 100% em razão do desempenho da empresa em relação à sua respectiva atividade, aferida pelo FAP.
Não há tabela divulgada do FAP, dessa forma, cada empresa deve acessar o sítio da Previdência Social e verificar qual a sua alíquota de majoração.
Para efeito desse trabalho, para apuração dos encargos sociais (Tabela “A”), vamos adotar o percentual de 2%, sem considerar a alíquota FAP de majoração. Lembramos que cada empresa deve levar em consideração o seu próprio enquadramento e alíquota.
</t>
        </r>
        <r>
          <rPr>
            <b/>
            <sz val="8"/>
            <color indexed="81"/>
            <rFont val="Tahoma"/>
            <family val="2"/>
          </rPr>
          <t xml:space="preserve">FONTE: </t>
        </r>
        <r>
          <rPr>
            <sz val="8"/>
            <color indexed="81"/>
            <rFont val="Tahoma"/>
            <family val="2"/>
          </rPr>
          <t xml:space="preserve">
</t>
        </r>
        <r>
          <rPr>
            <b/>
            <sz val="8"/>
            <color indexed="39"/>
            <rFont val="Tahoma"/>
            <family val="2"/>
          </rPr>
          <t>https://www.delphin.com.br/orientacao/66-encargos-sociais-sobre-a-folha-de-pagamento#:~:text=c)%20geralmente%205%2C80%25,incumbe%20de%20arrecadar%20e%20repassar.</t>
        </r>
      </text>
    </comment>
    <comment ref="R138" authorId="0" shapeId="0" xr:uid="{00000000-0006-0000-0000-00003D000000}">
      <text>
        <r>
          <rPr>
            <b/>
            <sz val="9"/>
            <color indexed="81"/>
            <rFont val="Tahoma"/>
            <family val="2"/>
          </rPr>
          <t>As principais regulamentações do INSS patronal são a Constituição Federal e a Lei 8.212/91</t>
        </r>
        <r>
          <rPr>
            <sz val="9"/>
            <color indexed="81"/>
            <rFont val="Tahoma"/>
            <family val="2"/>
          </rPr>
          <t xml:space="preserve">, também chamada de Lei da Seguridade Social. Em relação à segunda legislação citada, ela esclarece que os envolvidos no financiamento desta contribuição representam toda a sociedade, de forma direta e indireta.
A mesma lei aponta que os termos a serem seguidos são os do Art. 195 da Constituição, por meio de recursos provenientes não só das contribuições sociais, mas também da União, Estados, Distrito Federal e Municípios. Quanto às contribuições sociais, elas englobam todas aquelas feitas pelas empresas que têm incidência sobre a remuneração dos trabalhadores e sobre seu faturamento e lucro.
</t>
        </r>
        <r>
          <rPr>
            <b/>
            <sz val="9"/>
            <color indexed="81"/>
            <rFont val="Tahoma"/>
            <family val="2"/>
          </rPr>
          <t>A Lei 8.212/91</t>
        </r>
        <r>
          <rPr>
            <sz val="9"/>
            <color indexed="81"/>
            <rFont val="Tahoma"/>
            <family val="2"/>
          </rPr>
          <t xml:space="preserve"> estabelece que as empresas devem contribuir com 20% sobre o total das remunerações pagas aos empregados e trabalhadores avulsos, incluindo salários, gorjetas, benefícios e adiantamentos. 
Como aponta a já citada legislação sobre o INSS patronal,</t>
        </r>
        <r>
          <rPr>
            <b/>
            <sz val="9"/>
            <color indexed="81"/>
            <rFont val="Tahoma"/>
            <family val="2"/>
          </rPr>
          <t xml:space="preserve"> são obrigados a pagar esse tributo:</t>
        </r>
        <r>
          <rPr>
            <sz val="9"/>
            <color indexed="81"/>
            <rFont val="Tahoma"/>
            <family val="2"/>
          </rPr>
          <t xml:space="preserve">
Entidades ou associações com, ou sem fins lucrativos;
Cooperativas;
Missões diplomáticas;
Repartições consulares;
Empresas rurais e agroindústrias;
Órgãos públicos;
Proprietários de obras de construção civil;
Pessoas físicas empregadoras.
Ciente dos empregadores obrigados a pagar o INSS patronal, saiba que também existem exceções. </t>
        </r>
        <r>
          <rPr>
            <b/>
            <sz val="9"/>
            <color indexed="81"/>
            <rFont val="Tahoma"/>
            <family val="2"/>
          </rPr>
          <t xml:space="preserve">São isentos da contribuição:
</t>
        </r>
        <r>
          <rPr>
            <sz val="9"/>
            <color indexed="81"/>
            <rFont val="Tahoma"/>
            <family val="2"/>
          </rPr>
          <t xml:space="preserve">
ONGs de áreas como direitos humanos, assistência social, meio ambiente, saúde, educação, entre outras, devidamente formalizada, com isenção legalizada;
Igrejas, sinagogas, templos e outras organizações religiosas que atendam aos requisitos da legislação;
Associações responsáveis pela promoção de atividades culturais, educacionais, recreativas, esportivas, entre outras;
Hospitais filantrópicos que atendem aos requisitos de prestação de assistência à população;
Escolas, universidades e outras organizações educacionais sem fins lucrativos que atendam aos requisitos da legislação. 
A regra geral é a base de cálculo sobre a folha de pagamento, conforme previsão no art. 22, da Lei 8.212/91, que dispõe sobre a organização da Seguridade Social.
A Lei 8.212/91 estabelece que as empresas devem contribuir com 20% sobre o total das remunerações pagas aos empregados e trabalhadores avulsos, incluindo salários, gorjetas, benefícios e adiantamentos. 
</t>
        </r>
        <r>
          <rPr>
            <b/>
            <sz val="9"/>
            <color indexed="81"/>
            <rFont val="Tahoma"/>
            <family val="2"/>
          </rPr>
          <t xml:space="preserve">Fonte: </t>
        </r>
        <r>
          <rPr>
            <sz val="9"/>
            <color indexed="81"/>
            <rFont val="Tahoma"/>
            <family val="2"/>
          </rPr>
          <t xml:space="preserve">
</t>
        </r>
        <r>
          <rPr>
            <b/>
            <sz val="9"/>
            <color indexed="39"/>
            <rFont val="Tahoma"/>
            <family val="2"/>
          </rPr>
          <t>https://blog.convenia.com.br/inss-patronal/#:~:text=A%20Lei%208.212%2F91%20estabelece,%2C%20gorjetas%2C%20benef%C3%ADcios%20e%20adiantamentos.</t>
        </r>
        <r>
          <rPr>
            <sz val="9"/>
            <color indexed="81"/>
            <rFont val="Tahoma"/>
            <family val="2"/>
          </rPr>
          <t xml:space="preserve">
</t>
        </r>
      </text>
    </comment>
    <comment ref="S138" authorId="0" shapeId="0" xr:uid="{00000000-0006-0000-0000-00003E000000}">
      <text>
        <r>
          <rPr>
            <b/>
            <sz val="10"/>
            <color indexed="81"/>
            <rFont val="Arial Black"/>
            <family val="2"/>
          </rPr>
          <t>2. Cálculo dos Encargos sobre FOLHA DE PAGAMENTO</t>
        </r>
        <r>
          <rPr>
            <sz val="9"/>
            <color indexed="81"/>
            <rFont val="Tahoma"/>
            <family val="2"/>
          </rPr>
          <t xml:space="preserve">
</t>
        </r>
        <r>
          <rPr>
            <sz val="8"/>
            <color indexed="81"/>
            <rFont val="Tahoma"/>
            <family val="2"/>
          </rPr>
          <t>O recolhimento previdenciário das empresas em geral corresponde à aplicação das seguintes alíquotas, sobre o total das remunerações pagas ou creditadas, a qualquer título, no decorrer do mês, aos segurados empregados:
a)</t>
        </r>
        <r>
          <rPr>
            <b/>
            <sz val="8"/>
            <color indexed="81"/>
            <rFont val="Tahoma"/>
            <family val="2"/>
          </rPr>
          <t xml:space="preserve"> 20% </t>
        </r>
        <r>
          <rPr>
            <sz val="8"/>
            <color indexed="81"/>
            <rFont val="Tahoma"/>
            <family val="2"/>
          </rPr>
          <t xml:space="preserve">referente ao </t>
        </r>
        <r>
          <rPr>
            <b/>
            <sz val="8"/>
            <color indexed="81"/>
            <rFont val="Tahoma"/>
            <family val="2"/>
          </rPr>
          <t>INSS Patronal</t>
        </r>
        <r>
          <rPr>
            <sz val="8"/>
            <color indexed="81"/>
            <rFont val="Tahoma"/>
            <family val="2"/>
          </rPr>
          <t xml:space="preserve"> para as empresas NÃO optantes do Simples Nacional;
b) </t>
        </r>
        <r>
          <rPr>
            <b/>
            <sz val="8"/>
            <color indexed="81"/>
            <rFont val="Tahoma"/>
            <family val="2"/>
          </rPr>
          <t xml:space="preserve">1%, </t>
        </r>
        <r>
          <rPr>
            <sz val="8"/>
            <color indexed="81"/>
            <rFont val="Tahoma"/>
            <family val="2"/>
          </rPr>
          <t>2% ou 3% referente a Risco de Acidente do Trabalho (RAT) e contribuição adicional, se for o caso, variando conforme o grau de risco, acrescido do Fator Acidentário de Prevenção (FAP) a partir de janeiro/2010; e
c) geralmente</t>
        </r>
        <r>
          <rPr>
            <b/>
            <sz val="8"/>
            <color indexed="81"/>
            <rFont val="Tahoma"/>
            <family val="2"/>
          </rPr>
          <t xml:space="preserve"> 5,80% </t>
        </r>
        <r>
          <rPr>
            <sz val="8"/>
            <color indexed="81"/>
            <rFont val="Tahoma"/>
            <family val="2"/>
          </rPr>
          <t xml:space="preserve">de contribuição variável </t>
        </r>
        <r>
          <rPr>
            <b/>
            <sz val="8"/>
            <color indexed="81"/>
            <rFont val="Tahoma"/>
            <family val="2"/>
          </rPr>
          <t xml:space="preserve">de Outras Entidade </t>
        </r>
        <r>
          <rPr>
            <sz val="8"/>
            <color indexed="81"/>
            <rFont val="Tahoma"/>
            <family val="2"/>
          </rPr>
          <t>(Terceiros), destinada às entidades SENAI, SESC, SESI, etc., onde o INSS se incumbe de arrecadar e repassar. Salário Educação – 2,5%; SENAI/ SESC – 1,50%; SENAI/ SESI – 1,00%; SEBRAE – 0,60%; INCRA – 0,20%;</t>
        </r>
        <r>
          <rPr>
            <sz val="9"/>
            <color indexed="81"/>
            <rFont val="Tahoma"/>
            <family val="2"/>
          </rPr>
          <t xml:space="preserve">
</t>
        </r>
        <r>
          <rPr>
            <b/>
            <sz val="8"/>
            <color indexed="81"/>
            <rFont val="Tahoma"/>
            <family val="2"/>
          </rPr>
          <t>2.2. Reforça-se que Outras entidades (Terceiros)</t>
        </r>
        <r>
          <rPr>
            <sz val="8"/>
            <color indexed="81"/>
            <rFont val="Tahoma"/>
            <family val="2"/>
          </rPr>
          <t xml:space="preserve">
Para o cálculo das contribuições, para outras entidades (terceiros), cada empresa deverá enquadrar-se em um dos FPAS e, com base nesse código, saberá qual o percentual de recolhimento a que estará sujeita, conforme orientações administrativas do INSS.
Para apuração dos encargos sociais (Tabela “A”), será considerada uma alíquota de 5,8% para as empresas em geral.
Lembramos mais uma vez que cada empresa deve levar em consideração o seu próprio enquadramento e alíquota.
</t>
        </r>
        <r>
          <rPr>
            <b/>
            <sz val="8"/>
            <color indexed="81"/>
            <rFont val="Tahoma"/>
            <family val="2"/>
          </rPr>
          <t xml:space="preserve">FONTE: </t>
        </r>
        <r>
          <rPr>
            <sz val="8"/>
            <color indexed="81"/>
            <rFont val="Tahoma"/>
            <family val="2"/>
          </rPr>
          <t xml:space="preserve">
</t>
        </r>
        <r>
          <rPr>
            <b/>
            <sz val="8"/>
            <color indexed="39"/>
            <rFont val="Tahoma"/>
            <family val="2"/>
          </rPr>
          <t>https://www.delphin.com.br/orientacao/66-encargos-sociais-sobre-a-folha-de-pagamento#:~:text=c)%20geralmente%205%2C80%25,incumbe%20de%20arrecadar%20e%20repassar.</t>
        </r>
      </text>
    </comment>
    <comment ref="T138" authorId="0" shapeId="0" xr:uid="{00000000-0006-0000-0000-00003F000000}">
      <text>
        <r>
          <rPr>
            <b/>
            <sz val="9"/>
            <color indexed="81"/>
            <rFont val="Tahoma"/>
            <family val="2"/>
          </rPr>
          <t xml:space="preserve">As principais regulamentações do </t>
        </r>
        <r>
          <rPr>
            <b/>
            <sz val="9"/>
            <color indexed="81"/>
            <rFont val="Arial Black"/>
            <family val="2"/>
          </rPr>
          <t xml:space="preserve">INSS patronal </t>
        </r>
        <r>
          <rPr>
            <b/>
            <sz val="9"/>
            <color indexed="81"/>
            <rFont val="Tahoma"/>
            <family val="2"/>
          </rPr>
          <t>são a Constituição Federal e a Lei 8.212/91,</t>
        </r>
        <r>
          <rPr>
            <sz val="8"/>
            <color indexed="81"/>
            <rFont val="Tahoma"/>
            <family val="2"/>
          </rPr>
          <t xml:space="preserve"> também chamada de Lei da Seguridade Social. Em relação à segunda legislação citada, ela esclarece que os envolvidos no financiamento desta contribuição representam toda a sociedade, de forma direta e indireta.
A mesma lei aponta que os termos a serem seguidos são os do Art. 195 da Constituição, por meio de recursos provenientes não só das contribuições sociais, mas também da União, Estados, Distrito Federal e Municípios. Quanto às contribuições sociais, elas englobam todas aquelas feitas pelas empresas que têm incidência sobre a remuneração dos trabalhadores e sobre seu faturamento e lucro.
A Lei 8.212/91 estabelece que as empresas devem contribuir com 20% sobre o total das remunerações pagas aos empregados e trabalhadores avulsos, incluindo salários, gorjetas, benefícios e adiantamentos. 
Como aponta a já citada legislação sobre o INSS patronal, </t>
        </r>
        <r>
          <rPr>
            <b/>
            <sz val="8"/>
            <color indexed="81"/>
            <rFont val="Tahoma"/>
            <family val="2"/>
          </rPr>
          <t>são obrigados a pagar esse tributo:</t>
        </r>
        <r>
          <rPr>
            <sz val="8"/>
            <color indexed="81"/>
            <rFont val="Tahoma"/>
            <family val="2"/>
          </rPr>
          <t xml:space="preserve">
Entidades ou associações com, ou sem fins lucrativos;
Cooperativas;
Missões diplomáticas;
Repartições consulares;
Empresas rurais e agroindústrias;
Órgãos públicos;
Proprietários de obras de construção civil;
Pessoas físicas empregadoras.
Ciente dos empregadores obrigados a pagar o INSS patronal, saiba que também existem exceções. </t>
        </r>
        <r>
          <rPr>
            <b/>
            <sz val="8"/>
            <color indexed="81"/>
            <rFont val="Tahoma"/>
            <family val="2"/>
          </rPr>
          <t>São isentos da contribuição:</t>
        </r>
        <r>
          <rPr>
            <sz val="8"/>
            <color indexed="81"/>
            <rFont val="Tahoma"/>
            <family val="2"/>
          </rPr>
          <t xml:space="preserve">
ONGs de áreas como direitos humanos, assistência social, meio ambiente, saúde, educação, entre outras, devidamente formalizada, com isenção legalizada;
Igrejas, sinagogas, templos e outras organizações religiosas que atendam aos requisitos da legislação;
Associações responsáveis pela promoção de atividades culturais, educacionais, recreativas, esportivas, entre outras;
Hospitais filantrópicos que atendem aos requisitos de prestação de assistência à população;
Escolas, universidades e outras organizações educacionais sem fins lucrativos que atendam aos requisitos da legislação. 
</t>
        </r>
        <r>
          <rPr>
            <sz val="9"/>
            <color indexed="81"/>
            <rFont val="Tahoma"/>
            <family val="2"/>
          </rPr>
          <t xml:space="preserve">
A </t>
        </r>
        <r>
          <rPr>
            <b/>
            <sz val="9"/>
            <color indexed="81"/>
            <rFont val="Tahoma"/>
            <family val="2"/>
          </rPr>
          <t>regra geral é a base de cálculo sobre a folha de pagamento</t>
        </r>
        <r>
          <rPr>
            <sz val="9"/>
            <color indexed="81"/>
            <rFont val="Tahoma"/>
            <family val="2"/>
          </rPr>
          <t xml:space="preserve">, </t>
        </r>
        <r>
          <rPr>
            <sz val="8"/>
            <color indexed="81"/>
            <rFont val="Tahoma"/>
            <family val="2"/>
          </rPr>
          <t xml:space="preserve">conforme previsão no art. 22, da Lei 8.212/91, que dispõe sobre a organização da Seguridade Social.
</t>
        </r>
        <r>
          <rPr>
            <sz val="9"/>
            <color indexed="81"/>
            <rFont val="Tahoma"/>
            <family val="2"/>
          </rPr>
          <t xml:space="preserve">
A Lei 8.212/91 estabelece que </t>
        </r>
        <r>
          <rPr>
            <b/>
            <sz val="9"/>
            <color indexed="81"/>
            <rFont val="Tahoma"/>
            <family val="2"/>
          </rPr>
          <t>as empresas devem contribuir com 20% sobre o total das remunerações pagas</t>
        </r>
        <r>
          <rPr>
            <sz val="9"/>
            <color indexed="81"/>
            <rFont val="Tahoma"/>
            <family val="2"/>
          </rPr>
          <t xml:space="preserve"> </t>
        </r>
        <r>
          <rPr>
            <sz val="8"/>
            <color indexed="81"/>
            <rFont val="Tahoma"/>
            <family val="2"/>
          </rPr>
          <t xml:space="preserve">aos empregados e trabalhadores avulsos, incluindo salários, gorjetas, benefícios e adiantamentos. </t>
        </r>
        <r>
          <rPr>
            <sz val="9"/>
            <color indexed="81"/>
            <rFont val="Tahoma"/>
            <family val="2"/>
          </rPr>
          <t xml:space="preserve">
</t>
        </r>
        <r>
          <rPr>
            <b/>
            <sz val="9"/>
            <color indexed="81"/>
            <rFont val="Tahoma"/>
            <family val="2"/>
          </rPr>
          <t xml:space="preserve">
Fonte: 
</t>
        </r>
        <r>
          <rPr>
            <b/>
            <sz val="9"/>
            <color indexed="39"/>
            <rFont val="Tahoma"/>
            <family val="2"/>
          </rPr>
          <t>https://blog.convenia.com.br/inss-patronal/#:~:text=A%20Lei%208.212%2F91%20estabelece,%2C%20gorjetas%2C%20benef%C3%ADcios%20e%20adiantamentos.</t>
        </r>
      </text>
    </comment>
    <comment ref="U138" authorId="0" shapeId="0" xr:uid="{00000000-0006-0000-0000-000040000000}">
      <text>
        <r>
          <rPr>
            <sz val="9"/>
            <color indexed="81"/>
            <rFont val="Tahoma"/>
            <family val="2"/>
          </rPr>
          <t xml:space="preserve">O </t>
        </r>
        <r>
          <rPr>
            <sz val="9"/>
            <color indexed="81"/>
            <rFont val="Arial Black"/>
            <family val="2"/>
          </rPr>
          <t>salário família</t>
        </r>
        <r>
          <rPr>
            <sz val="9"/>
            <color indexed="81"/>
            <rFont val="Tahoma"/>
            <family val="2"/>
          </rPr>
          <t xml:space="preserve"> é determinado pelos artigos 65 a 70 da Lei nº 8213/91, e é um benefício concedido aos trabalhadores celetistas que possuem filhos de até 14 anos, ou filhos com algum tipo de deficiência. 
O valor é pago mensalmente aos profissionais em regime CLT, como um valor  à parte do seu salário. E o valor varia de acordo com o número de dependentes do contratado.
Demais informações verificar na fonte pesquisada.
</t>
        </r>
        <r>
          <rPr>
            <b/>
            <sz val="9"/>
            <color indexed="81"/>
            <rFont val="Tahoma"/>
            <family val="2"/>
          </rPr>
          <t xml:space="preserve">FONTE: </t>
        </r>
        <r>
          <rPr>
            <sz val="9"/>
            <color indexed="81"/>
            <rFont val="Tahoma"/>
            <family val="2"/>
          </rPr>
          <t xml:space="preserve">
</t>
        </r>
        <r>
          <rPr>
            <b/>
            <sz val="9"/>
            <color indexed="39"/>
            <rFont val="Tahoma"/>
            <family val="2"/>
          </rPr>
          <t>https://www.pontotel.com.br/salario-familia/#:~:text=O%20sal%C3%A1rio%20fam%C3%ADlia%20%C3%A9%20determinado,%C3%A0%20parte%20do%20seu%20sal%C3%A1rio.</t>
        </r>
      </text>
    </comment>
    <comment ref="V138" authorId="0" shapeId="0" xr:uid="{00000000-0006-0000-0000-000041000000}">
      <text>
        <r>
          <rPr>
            <sz val="8"/>
            <color indexed="81"/>
            <rFont val="Arial Black"/>
            <family val="2"/>
          </rPr>
          <t>ALIMENTAÇÃO - É UMA OBRIGAÇÃO OU UMA FACULDADE DO EMPREGADOR?</t>
        </r>
        <r>
          <rPr>
            <sz val="8"/>
            <color indexed="81"/>
            <rFont val="Tahoma"/>
            <family val="2"/>
          </rPr>
          <t xml:space="preserve">
</t>
        </r>
        <r>
          <rPr>
            <sz val="8"/>
            <color indexed="81"/>
            <rFont val="Arial Black"/>
            <family val="2"/>
          </rPr>
          <t xml:space="preserve">A principio, a empresa NÃO é obrigada a pagar ou fornecer refeição ao trabalhador, isto porque não existe previsão na lei sobre a obrigatoriedade. </t>
        </r>
        <r>
          <rPr>
            <sz val="12"/>
            <color indexed="81"/>
            <rFont val="Calibri"/>
            <family val="2"/>
            <scheme val="minor"/>
          </rPr>
          <t>Contudo, muitas CCT’s (Convenções Coletivas de Trabalho) e ACT’s (Acordos Coletivos de Trabalho) celebrados pelos sindicatos estabelecem o pagamento e seus respectivos valores, e neste caso se tornam obrigatórios. Para saber se este é o seu caso, entre em contado com o sindicato de sua categoria.</t>
        </r>
        <r>
          <rPr>
            <sz val="8"/>
            <color indexed="81"/>
            <rFont val="Tahoma"/>
            <family val="2"/>
          </rPr>
          <t xml:space="preserve">
Já Sergio Ferreira Pantaleão, comenta:
</t>
        </r>
        <r>
          <rPr>
            <b/>
            <sz val="8"/>
            <color indexed="81"/>
            <rFont val="Tahoma"/>
            <family val="2"/>
          </rPr>
          <t>A alimentação, diferentemente do vale-transporte, não é uma obrigação legal imposta ao empregador,</t>
        </r>
        <r>
          <rPr>
            <sz val="8"/>
            <color indexed="81"/>
            <rFont val="Tahoma"/>
            <family val="2"/>
          </rPr>
          <t xml:space="preserve"> ou seja, não há lei que estabeleça que o empregador deva fornecer refeição ao empregado.
Não obstante, o art. 458 da CLT dispõe que a alimentação fornecida pelo empregador ao empregado, está compreendida no salário:
Art. 458 da CLT:
"Além do pagamento em dinheiro, compreendem-se no salário, para todos os efeitos legais, a alimentação, habitação, vestuário ou outras prestações in natura que a empresa, por força do contrato ou do costume, fornecer habitualmente ao empregado. Em caso algum será permitido o pagamento com bebidas alcoólicas ou drogas nocivas."
A redação deste artigo foi dada pela Lei 229 de 28.02.1967 e como podemos deduzir, imagina-se que nesta época ainda era possível que o trabalhador tivesse condições (tempo suficiente) para se ausentar do trabalho e fazer sua refeição em sua residência, razão pela qual a alimentação poderia ser considerada como salário.
Com o crescimento da economia, o mercado de trabalho tomou uma dimensão gigantesca e observamos, já há muito tempo, que tornou-se um privilégio poder ter as refeições diárias no ambiente familiar, pois é comum o trabalhador residir em uma cidade e trabalhar em outra ou, ainda que a residência seja na mesma cidade em que labora, o tempo de deslocamento entre o trabalho e residência é bem superior a 1 (uma) hora, inviabilizando tanto ao empregado quanto ao empregador se valer deste desgaste.
</t>
        </r>
        <r>
          <rPr>
            <b/>
            <sz val="8"/>
            <color indexed="81"/>
            <rFont val="Arial"/>
            <family val="2"/>
          </rPr>
          <t xml:space="preserve">
</t>
        </r>
        <r>
          <rPr>
            <b/>
            <sz val="11"/>
            <color indexed="81"/>
            <rFont val="Arial"/>
            <family val="2"/>
          </rPr>
          <t>Assim como em vários outros aspectos trabalhistas, a questão da alimentação vem sendo negociada por ajuste individual com o empregador ou por meio de normas coletivas (convenções, acordos coletivos e sentenças normativas).</t>
        </r>
        <r>
          <rPr>
            <sz val="8"/>
            <color indexed="81"/>
            <rFont val="Tahoma"/>
            <family val="2"/>
          </rPr>
          <t xml:space="preserve">
Em complemento a alguns direitos dos trabalhadores estabelecidos pela CLT, os acordos individuais ou coletivos garantem ao empregado o fornecimento de alimentação in natura, ou mediante vales (também chamados de tíquetes refeição ou alimentação) ou cartões.
É indiscutível que o fato não se trata apenas de uma questão legal, mas da necessidade do próprio empregador que, num mercado competitivo e que preza pela qualidade e a necessidade de atender seus clientes em tempo cada vez mais curto, necessitam que os empregados se ausentem o menor tempo possível da atividade laboral.
Não obstante, se considerarmos que não há obrigação no fornecimento de alimentação por parte do empregador e se este tivesse a disponibilidade de dispensar seus empregados para fazer suas refeições nas próprias residências, ainda assim teria alguns inconvenientes como o tempo despendido pelo empregado (ida e volta), os riscos de acidente de trajeto, as intervenções familiares (problemas conjugais, doenças, afazeres e etc.) que poderiam dispersar a atenção no trabalho por parte do empregado e comprometer, consequentemente, o seu rendimento.
Portanto, embora não haja previsão legal da obrigatoriedade em fornecer a alimentação, o empregador que concede este benefício acaba se beneficiando - obtendo vantagens como os incentivos fiscais e principalmente, a satisfação do trabalhador. Este terá como preocupação a melhoria do rendimento do seu trabalho (produtividade) e não como irá fazer ou deixar de fazer uma refeição com qualidade, tempo de transporte, etc.
Vale ressaltar que a lei dispõe sobre a ajuda alimentação por parte do empregador e não no custeio total, ou seja, o fornecimento de alimentação pela empresa de forma gratuita, caracteriza parcela de natureza salarial (art. 458 da CLT), incidindo assim, todos os reflexos trabalhistas sobre o valor pago.
</t>
        </r>
        <r>
          <rPr>
            <b/>
            <sz val="8"/>
            <color indexed="81"/>
            <rFont val="Tahoma"/>
            <family val="2"/>
          </rPr>
          <t xml:space="preserve">
FONTE:  
</t>
        </r>
        <r>
          <rPr>
            <b/>
            <sz val="8"/>
            <color indexed="39"/>
            <rFont val="Tahoma"/>
            <family val="2"/>
          </rPr>
          <t>https://www.guiatrabalhista.com.br/tematicas/empregador_alimentacao.htm;
https://www.jusbrasil.com.br/noticias/vale-alimentacao-a-empresa-e-obrigada-a-pagar/239422069;</t>
        </r>
      </text>
    </comment>
    <comment ref="W138" authorId="0" shapeId="0" xr:uid="{00000000-0006-0000-0000-000042000000}">
      <text>
        <r>
          <rPr>
            <b/>
            <sz val="8"/>
            <color indexed="81"/>
            <rFont val="Arial Black"/>
            <family val="2"/>
          </rPr>
          <t>Recomendação sobre cálculo do VALE TRANSPORTE</t>
        </r>
        <r>
          <rPr>
            <sz val="8"/>
            <color indexed="81"/>
            <rFont val="Tahoma"/>
            <family val="2"/>
          </rPr>
          <t xml:space="preserve">
Na planilha seguirá a multiplicação de "0" (zero) </t>
        </r>
        <r>
          <rPr>
            <b/>
            <u/>
            <sz val="8"/>
            <color indexed="81"/>
            <rFont val="Tahoma"/>
            <family val="2"/>
          </rPr>
          <t>vezes</t>
        </r>
        <r>
          <rPr>
            <sz val="8"/>
            <color indexed="81"/>
            <rFont val="Tahoma"/>
            <family val="2"/>
          </rPr>
          <t xml:space="preserve"> 44 (quarenta e quatro) passagens, considerando que para efeito de cálculo, deve-se considerar a quantidade total de dias que o COLBORADOR venha a possivelmente prestar serviço, neste caso 22 (vinte e dois) dias vezes 02 (duas) passagens diárias, para que o Funcionário preste serviço todo o mês. Claro que, se prestar serviço por escala, dia sim e dia não, o cálculo deverá ser ajustado.
</t>
        </r>
        <r>
          <rPr>
            <sz val="8"/>
            <color indexed="81"/>
            <rFont val="Arial Black"/>
            <family val="2"/>
          </rPr>
          <t>DA LEGISLAÇÃO:</t>
        </r>
        <r>
          <rPr>
            <sz val="8"/>
            <color indexed="81"/>
            <rFont val="Tahoma"/>
            <family val="2"/>
          </rPr>
          <t xml:space="preserve">
O PRESIDENTE DA REPÚBLICA faço saber que o Congresso Nacional decreta e eu sanciono a seguinte Lei:
Art. 1º Fica instituído o vale-transporte, (Vetado) que o empregador, pessoa física ou jurídica, antecipará ao empregado para utilização efetiva em despesas de deslocamento residência-trabalho e vice-versa, através do sistema de transporte coletivo público, urbano ou intermunicipal e/ou interestadual com características semelhantes aos urbanos, geridos diretamente ou mediante concessão ou permissão de linhas regulares e com tarifas fixadas pela autoridade competente, excluídos os serviços seletivos e os especiais.(Redação dada pela Lei nº 7.619, de 30.9.1987).
Art. 2º - O Vale-Transporte, concedido nas condições e limites definidos, nesta Lei, no que se refere à contribuição do empregador: (Renumerado do art . 3º,  pela Lei 7.619, de 30.9.1987).
a) não tem natureza salarial, nem se incorpora à remuneração para quaisquer efeitos;
b) não constitui base de incidência de contribuição previdenciária ou de Fundo de Garantia por Tempo de Serviço;
c) não se configura como rendimento tributável do trabalhador.
Art. 4º - A concessão do benefício ora instituído implica a aquisição pelo empregador dos Vales-Transporte necessários aos deslocamentos do trabalhador no percurso residência-trabalho e vice-versa, no serviço de transporte que melhor se adequar. (Renumerado do art . 5º,  pela Lei 7.619, de 30.9.1987)    (Vide Medida Provisória nº 2.189-49, de 2001)   (Vide Lei complementar nº 150, de 2015).
Parágrafo único - O empregador participará dos gastos de deslocamento do trabalhador com a ajuda de custo equivalente à parcela que exceder a 6% (seis por cento) de seu salário básico.
Art. 5º - A empresa operadora do sistema de transporte coletivo público fica obrigada a emitir e a comercializar o Vale-Transporte, ao preço da tarifa vigente, colocando-o à disposição dos empregadores em geral e assumindo os custos dessa obrigação, sem repassá-los para a tarifa dos serviços. (Renumerado do art . 6º,  pela Lei 7.619, de 30.9.1987).
§ 1º Nas regiões metropolitanas, aglomerações urbanas e microrregiões, será instalado, pelo menos, um posto de vendas para cada grupo de cem mil habitantes na localidade, que comercializarão todos os tipos de Vale-Transporte.  (Redação dada pela Lei nº 7.855, de 24.10.89).
§ 2º - Fica facultado à empresa operadora delegar a emissão e a comercialização do Vale-Trasporte, bem como consorciar-se em central de vendas, para efeito de cumprimento do disposto nesta Lei.
§ 3º - </t>
        </r>
        <r>
          <rPr>
            <b/>
            <sz val="8"/>
            <color indexed="81"/>
            <rFont val="Tahoma"/>
            <family val="2"/>
          </rPr>
          <t xml:space="preserve">Para fins de cálculo do valor do Vale-Transporte, será adotada a tarifa integral do deslocamento </t>
        </r>
        <r>
          <rPr>
            <sz val="8"/>
            <color indexed="81"/>
            <rFont val="Tahoma"/>
            <family val="2"/>
          </rPr>
          <t xml:space="preserve">do trabalhador, sem descontos, mesmo que previstos na legislação local.
</t>
        </r>
        <r>
          <rPr>
            <b/>
            <sz val="8"/>
            <color indexed="81"/>
            <rFont val="Tahoma"/>
            <family val="2"/>
          </rPr>
          <t>FONTE:</t>
        </r>
        <r>
          <rPr>
            <sz val="8"/>
            <color indexed="81"/>
            <rFont val="Tahoma"/>
            <family val="2"/>
          </rPr>
          <t xml:space="preserve"> </t>
        </r>
        <r>
          <rPr>
            <b/>
            <sz val="8"/>
            <color indexed="39"/>
            <rFont val="Tahoma"/>
            <family val="2"/>
          </rPr>
          <t>https://www.planalto.gov.br/ccivil_03/leis/L7418compilado.htm;</t>
        </r>
      </text>
    </comment>
    <comment ref="X138" authorId="0" shapeId="0" xr:uid="{00000000-0006-0000-0000-000043000000}">
      <text>
        <r>
          <rPr>
            <sz val="9"/>
            <color indexed="81"/>
            <rFont val="Tahoma"/>
            <family val="2"/>
          </rPr>
          <t xml:space="preserve">Quando um trabalhador é contratado via </t>
        </r>
        <r>
          <rPr>
            <b/>
            <sz val="12"/>
            <color indexed="81"/>
            <rFont val="Arial Black"/>
            <family val="2"/>
          </rPr>
          <t>CLT</t>
        </r>
        <r>
          <rPr>
            <sz val="9"/>
            <color indexed="81"/>
            <rFont val="Tahoma"/>
            <family val="2"/>
          </rPr>
          <t xml:space="preserve">, isso quer dizer que o emprego dele será formal, com carteira assinada, e ele terá direito aos principais benefícios da CLT como FGTS, INSS, décimo terceiro, férias, jornada de trabalho de até 08 horas diárias, e diversos outros direitos previstos nesta consolidação.
Relações Remuneradas de Trabalho Sem Vínculo Empregatício CLT - Apresentando a Questão.
As relações remuneradas de trabalho sem vínculo empregatício CLT são todas aquelas relações de trabalho remunerado em que não estão presentes na prática os quatro requisitos do vínculo empregatício:
Subordinação;
Habitualidade;
Pessoalidade;
Remuneração.
</t>
        </r>
        <r>
          <rPr>
            <b/>
            <sz val="9"/>
            <color indexed="81"/>
            <rFont val="Tahoma"/>
            <family val="2"/>
          </rPr>
          <t>O ponto principal é se atentar para que essas relações sejam feitas de maneira correta, sem que ocorra fraudes e situações de insegurança jurídica para as OSCs.</t>
        </r>
        <r>
          <rPr>
            <sz val="9"/>
            <color indexed="81"/>
            <rFont val="Tahoma"/>
            <family val="2"/>
          </rPr>
          <t xml:space="preserve">
Maiores detalhes, acessar </t>
        </r>
        <r>
          <rPr>
            <b/>
            <sz val="9"/>
            <color indexed="81"/>
            <rFont val="Tahoma"/>
            <family val="2"/>
          </rPr>
          <t>FONTES</t>
        </r>
        <r>
          <rPr>
            <sz val="9"/>
            <color indexed="81"/>
            <rFont val="Tahoma"/>
            <family val="2"/>
          </rPr>
          <t xml:space="preserve"> de pesquisa:
</t>
        </r>
        <r>
          <rPr>
            <b/>
            <sz val="9"/>
            <color indexed="39"/>
            <rFont val="Tahoma"/>
            <family val="2"/>
          </rPr>
          <t>https://www.pontotel.com.br/o-que-e-clt/#:~:text=Quando%20um%20trabalhador%20%C3%A9%20contratado,outros%20direitos%20previstos%20nesta%20consolida%C3%A7%C3%A3o.;
file:///G:/CONV%C3%8ANIOS%20E%20OUTROS%20INSTRUMENTOS/MODELOS%20DE%20FORM%20APOIO%20P.%20CONTAS/FL%20PAGTO%20E%20RESCIS%C3%95ES/VincTrabalho-Remunerado-nas-OSCs%20e%20Outras-Rel%20Trabalho.pdf</t>
        </r>
      </text>
    </comment>
    <comment ref="Y138" authorId="0" shapeId="0" xr:uid="{00000000-0006-0000-0000-000044000000}">
      <text>
        <r>
          <rPr>
            <sz val="9"/>
            <color indexed="81"/>
            <rFont val="Tahoma"/>
            <family val="2"/>
          </rPr>
          <t xml:space="preserve">Quando um trabalhador é contratado via </t>
        </r>
        <r>
          <rPr>
            <sz val="12"/>
            <color indexed="81"/>
            <rFont val="Arial Black"/>
            <family val="2"/>
          </rPr>
          <t>CLT</t>
        </r>
        <r>
          <rPr>
            <sz val="9"/>
            <color indexed="81"/>
            <rFont val="Tahoma"/>
            <family val="2"/>
          </rPr>
          <t xml:space="preserve">, isso quer dizer que o emprego dele será formal, com carteira assinada, e ele terá direito aos principais benefícios da CLT como FGTS, INSS, décimo terceiro, férias, jornada de trabalho de até 08 horas diárias, e diversos outros direitos previstos nesta consolidação.
Relações Remuneradas de Trabalho Sem Vínculo Empregatício CLT - Apresentando a Questão.
As relações remuneradas de trabalho sem vínculo empregatício CLT são todas aquelas relações de trabalho remunerado em que não estão presentes na prática os quatro requisitos do vínculo empregatício:
Subordinação;
Habitualidade;
Pessoalidade;
Remuneração.
</t>
        </r>
        <r>
          <rPr>
            <b/>
            <sz val="9"/>
            <color indexed="81"/>
            <rFont val="Tahoma"/>
            <family val="2"/>
          </rPr>
          <t>O ponto principal é se atentar para que essas relações sejam feitas de maneira correta, sem que ocorra fraudes e situações de insegurança jurídica para as OSCs.</t>
        </r>
        <r>
          <rPr>
            <sz val="9"/>
            <color indexed="81"/>
            <rFont val="Tahoma"/>
            <family val="2"/>
          </rPr>
          <t xml:space="preserve">
Maiores detalhes, acessar </t>
        </r>
        <r>
          <rPr>
            <b/>
            <sz val="9"/>
            <color indexed="81"/>
            <rFont val="Tahoma"/>
            <family val="2"/>
          </rPr>
          <t>FONTES</t>
        </r>
        <r>
          <rPr>
            <sz val="9"/>
            <color indexed="81"/>
            <rFont val="Tahoma"/>
            <family val="2"/>
          </rPr>
          <t xml:space="preserve"> de pesquisa:
</t>
        </r>
        <r>
          <rPr>
            <b/>
            <sz val="9"/>
            <color indexed="39"/>
            <rFont val="Tahoma"/>
            <family val="2"/>
          </rPr>
          <t xml:space="preserve">
https://www.pontotel.com.br/o-que-e-clt/#:~:text=Quando%20um%20trabalhador%20%C3%A9%20contratado,outros%20direitos%20previstos%20nesta%20consolida%C3%A7%C3%A3o.;
file:///G:/CONV%C3%8ANIOS%20E%20OUTROS%20INSTRUMENTOS/MODELOS%20DE%20FORM%20APOIO%20P.%20CONTAS/FL%20PAGTO%20E%20RESCIS%C3%95ES/VincTrabalho-Remunerado-nas-OSCs%20e%20Outras-Rel%20Trabalho.pdf</t>
        </r>
      </text>
    </comment>
    <comment ref="Z138" authorId="0" shapeId="0" xr:uid="{00000000-0006-0000-0000-000045000000}">
      <text>
        <r>
          <rPr>
            <b/>
            <sz val="9"/>
            <color indexed="81"/>
            <rFont val="Tahoma"/>
            <family val="2"/>
          </rPr>
          <t>Quais são os três tipos de contrato de trabalho remunerado que não geram o vínculo de emprego previsto na CLT?</t>
        </r>
        <r>
          <rPr>
            <sz val="9"/>
            <color indexed="81"/>
            <rFont val="Tahoma"/>
            <family val="2"/>
          </rPr>
          <t xml:space="preserve">
1. Contrato de prestação de serviço de profissional autônomo (pessoa física);
2. Contrato de prestação de serviço de pessoa jurídica;
2. Estágio remunerado;
Não é obrigatório pela legislação que as organizações da sociedade civil façam editais ou chamamento público para contratação de qualquer forma. Por serem entidades privadas, têm liberdade para fazer contratação de acordo com o que lhe convir. No entanto, é recomendável para a boa governança, que as organizações sigam os princípios da impessoalidade, publicidade e transparência, e, sempre que possível ou acharem adequado, façam editais ou chamamentos públicos para realizar contratação. Mas, RECOMENDA-SE AINDA QUE, </t>
        </r>
        <r>
          <rPr>
            <b/>
            <sz val="9"/>
            <color indexed="81"/>
            <rFont val="Tahoma"/>
            <family val="2"/>
          </rPr>
          <t xml:space="preserve">a OSC um processo de seleção, em que deixem transparente a forma de contratação, e que respeitaram tais princípios.
</t>
        </r>
        <r>
          <rPr>
            <sz val="9"/>
            <color indexed="81"/>
            <rFont val="Tahoma"/>
            <family val="2"/>
          </rPr>
          <t xml:space="preserve">
</t>
        </r>
        <r>
          <rPr>
            <b/>
            <u/>
            <sz val="9"/>
            <color indexed="81"/>
            <rFont val="Tahoma"/>
            <family val="2"/>
          </rPr>
          <t>No momento da contratação do(a) profissional autônomo(a), as OSCs devem</t>
        </r>
        <r>
          <rPr>
            <b/>
            <sz val="9"/>
            <color indexed="81"/>
            <rFont val="Tahoma"/>
            <family val="2"/>
          </rPr>
          <t>:</t>
        </r>
        <r>
          <rPr>
            <sz val="9"/>
            <color indexed="81"/>
            <rFont val="Tahoma"/>
            <family val="2"/>
          </rPr>
          <t xml:space="preserve">
Requerer o número de registro do INSS do(a) trabalhador(a) autônomo(a);
Verificar se o(a) profissional é cadastrado(a) na Prefeitura da Cidade onde ocorrerá a prestação de serviços, possuindo Cadastro de Contribuinte Municipal (CCM);
Verificar se o(a) profissional está em dia com os recolhimentos de INSS e ISS;
Realizar contrato de prestação de serviço;
Exigir registro profissional, quando for o caso;
</t>
        </r>
        <r>
          <rPr>
            <sz val="9"/>
            <color indexed="81"/>
            <rFont val="Arial Black"/>
            <family val="2"/>
          </rPr>
          <t xml:space="preserve">O contrato de prestação de serviços </t>
        </r>
        <r>
          <rPr>
            <sz val="9"/>
            <color indexed="81"/>
            <rFont val="Tahoma"/>
            <family val="2"/>
          </rPr>
          <t xml:space="preserve">de profissional autônomo (a) deve seguir o que determina os artigos 593 a 609 do Código Civil (Lei 10.406/2006).
</t>
        </r>
        <r>
          <rPr>
            <b/>
            <sz val="9"/>
            <color indexed="81"/>
            <rFont val="Tahoma"/>
            <family val="2"/>
          </rPr>
          <t xml:space="preserve">Além da </t>
        </r>
        <r>
          <rPr>
            <b/>
            <sz val="9"/>
            <color indexed="81"/>
            <rFont val="Arial Black"/>
            <family val="2"/>
          </rPr>
          <t>remuneração mensal acordada</t>
        </r>
        <r>
          <rPr>
            <b/>
            <sz val="9"/>
            <color indexed="81"/>
            <rFont val="Tahoma"/>
            <family val="2"/>
          </rPr>
          <t xml:space="preserve"> no contrato, a organização tem obrigação de:</t>
        </r>
        <r>
          <rPr>
            <sz val="9"/>
            <color indexed="81"/>
            <rFont val="Tahoma"/>
            <family val="2"/>
          </rPr>
          <t xml:space="preserve">
Reter </t>
        </r>
        <r>
          <rPr>
            <b/>
            <sz val="9"/>
            <color indexed="81"/>
            <rFont val="Tahoma"/>
            <family val="2"/>
          </rPr>
          <t>11%</t>
        </r>
        <r>
          <rPr>
            <sz val="9"/>
            <color indexed="81"/>
            <rFont val="Tahoma"/>
            <family val="2"/>
          </rPr>
          <t xml:space="preserve"> do valor pago referente ao </t>
        </r>
        <r>
          <rPr>
            <b/>
            <sz val="9"/>
            <color indexed="81"/>
            <rFont val="Tahoma"/>
            <family val="2"/>
          </rPr>
          <t>INSS</t>
        </r>
        <r>
          <rPr>
            <sz val="9"/>
            <color indexed="81"/>
            <rFont val="Tahoma"/>
            <family val="2"/>
          </rPr>
          <t xml:space="preserve">;
Recolher </t>
        </r>
        <r>
          <rPr>
            <b/>
            <sz val="9"/>
            <color indexed="81"/>
            <rFont val="Tahoma"/>
            <family val="2"/>
          </rPr>
          <t>20%</t>
        </r>
        <r>
          <rPr>
            <sz val="9"/>
            <color indexed="81"/>
            <rFont val="Tahoma"/>
            <family val="2"/>
          </rPr>
          <t xml:space="preserve"> sobre o valor pago para ser destinado à previdência social - </t>
        </r>
        <r>
          <rPr>
            <b/>
            <sz val="9"/>
            <color indexed="81"/>
            <rFont val="Tahoma"/>
            <family val="2"/>
          </rPr>
          <t>INSS PATRONAL;</t>
        </r>
        <r>
          <rPr>
            <sz val="9"/>
            <color indexed="81"/>
            <rFont val="Tahoma"/>
            <family val="2"/>
          </rPr>
          <t xml:space="preserve">
Fazer o desconto e o recolhimento do </t>
        </r>
        <r>
          <rPr>
            <b/>
            <sz val="9"/>
            <color indexed="81"/>
            <rFont val="Tahoma"/>
            <family val="2"/>
          </rPr>
          <t>imposto de renda retido na fonte (IRRF)</t>
        </r>
        <r>
          <rPr>
            <sz val="9"/>
            <color indexed="81"/>
            <rFont val="Tahoma"/>
            <family val="2"/>
          </rPr>
          <t xml:space="preserve"> de acordo com a tabela progressiva do imposto para pessoas físicas;
</t>
        </r>
        <r>
          <rPr>
            <b/>
            <sz val="9"/>
            <color indexed="81"/>
            <rFont val="Tahoma"/>
            <family val="2"/>
          </rPr>
          <t>OBRIGAÇÕES ACCESSÓRIAS</t>
        </r>
        <r>
          <rPr>
            <sz val="9"/>
            <color indexed="81"/>
            <rFont val="Tahoma"/>
            <family val="2"/>
          </rPr>
          <t xml:space="preserve">
Verificar na prefeitura da cidade onde ocorrerá a prestação de serviços de quem é a responsabilidade, de acordo com a lei municipal de recolher o imposto sobre serviços de qualquer natureza (ISSQN);
Esta obrigação tem variação de acordo com o município e tipo de serviço prestado. Em alguns casos, é obrigação da organização descontar no pagamento e recolher imposto junto à prefeitura; Incluir o(a) trabalhador(a) autônomo(a) na base de dados da previdência social e receita federal, por intermédio da GFIP (guia de recolhimento do FGTS e de informações à previdência social).
Esta obrigação é feita pela contabilidade da organização.</t>
        </r>
        <r>
          <rPr>
            <b/>
            <sz val="9"/>
            <color indexed="81"/>
            <rFont val="Tahoma"/>
            <family val="2"/>
          </rPr>
          <t xml:space="preserve">
</t>
        </r>
        <r>
          <rPr>
            <sz val="9"/>
            <color indexed="81"/>
            <rFont val="Tahoma"/>
            <family val="2"/>
          </rPr>
          <t xml:space="preserve">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text>
    </comment>
    <comment ref="AA138" authorId="0" shapeId="0" xr:uid="{00000000-0006-0000-0000-000046000000}">
      <text>
        <r>
          <rPr>
            <b/>
            <sz val="9"/>
            <color indexed="81"/>
            <rFont val="Tahoma"/>
            <family val="2"/>
          </rPr>
          <t>Quais são os três tipos de contrato de trabalho remunerado que não geram o vínculo de emprego previsto na CLT?</t>
        </r>
        <r>
          <rPr>
            <sz val="9"/>
            <color indexed="81"/>
            <rFont val="Tahoma"/>
            <family val="2"/>
          </rPr>
          <t xml:space="preserve">
1. Contrato de prestação de serviço de profissional autônomo (pessoa física);
2. Contrato de prestação de serviço de pessoa jurídica;
2. Estágio remunerado;
Não é obrigatório pela legislação que as organizações da sociedade civil façam editais ou chamamento público para contratação de qualquer forma. Por serem entidades privadas, têm liberdade para fazer contratação de acordo com o que lhe convir. No entanto, é recomendável para a boa governança, que as organizações sigam os princípios da impessoalidade, publicidade e transparência, e, sempre que possível ou acharem adequado, façam editais ou chamamentos públicos para realizar contratação. Mas, RECOMENDA-SE AINDA QUE, </t>
        </r>
        <r>
          <rPr>
            <b/>
            <sz val="9"/>
            <color indexed="81"/>
            <rFont val="Tahoma"/>
            <family val="2"/>
          </rPr>
          <t xml:space="preserve">a OSC um processo de seleção, em que deixem transparente a forma de contratação, e que respeitaram tais princípios.
</t>
        </r>
        <r>
          <rPr>
            <sz val="9"/>
            <color indexed="81"/>
            <rFont val="Tahoma"/>
            <family val="2"/>
          </rPr>
          <t xml:space="preserve">
</t>
        </r>
        <r>
          <rPr>
            <b/>
            <u/>
            <sz val="9"/>
            <color indexed="81"/>
            <rFont val="Tahoma"/>
            <family val="2"/>
          </rPr>
          <t>No momento da contratação do(a) profissional autônomo(a), as OSCs devem</t>
        </r>
        <r>
          <rPr>
            <b/>
            <sz val="9"/>
            <color indexed="81"/>
            <rFont val="Tahoma"/>
            <family val="2"/>
          </rPr>
          <t>:</t>
        </r>
        <r>
          <rPr>
            <sz val="9"/>
            <color indexed="81"/>
            <rFont val="Tahoma"/>
            <family val="2"/>
          </rPr>
          <t xml:space="preserve">
Requerer o número de registro do INSS do(a) trabalhador(a) autônomo(a);
Verificar se o(a) profissional é cadastrado(a) na Prefeitura da Cidade onde ocorrerá a prestação de serviços, possuindo Cadastro de Contribuinte Municipal (CCM);
Verificar se o(a) profissional está em dia com os recolhimentos de INSS e ISS;
Realizar contrato de prestação de serviço;
Exigir registro profissional, quando for o caso;
</t>
        </r>
        <r>
          <rPr>
            <sz val="9"/>
            <color indexed="81"/>
            <rFont val="Arial Black"/>
            <family val="2"/>
          </rPr>
          <t xml:space="preserve">O contrato de prestação de serviços </t>
        </r>
        <r>
          <rPr>
            <sz val="9"/>
            <color indexed="81"/>
            <rFont val="Tahoma"/>
            <family val="2"/>
          </rPr>
          <t xml:space="preserve">de profissional autônomo (a) deve seguir o que determina os artigos 593 a 609 do Código Civil (Lei 10.406/2006).
</t>
        </r>
        <r>
          <rPr>
            <b/>
            <sz val="9"/>
            <color indexed="81"/>
            <rFont val="Tahoma"/>
            <family val="2"/>
          </rPr>
          <t xml:space="preserve">Além da </t>
        </r>
        <r>
          <rPr>
            <b/>
            <sz val="9"/>
            <color indexed="81"/>
            <rFont val="Arial Black"/>
            <family val="2"/>
          </rPr>
          <t>remuneração mensal acordada</t>
        </r>
        <r>
          <rPr>
            <b/>
            <sz val="9"/>
            <color indexed="81"/>
            <rFont val="Tahoma"/>
            <family val="2"/>
          </rPr>
          <t xml:space="preserve"> no contrato, a organização tem obrigação de:</t>
        </r>
        <r>
          <rPr>
            <sz val="9"/>
            <color indexed="81"/>
            <rFont val="Tahoma"/>
            <family val="2"/>
          </rPr>
          <t xml:space="preserve">
Reter </t>
        </r>
        <r>
          <rPr>
            <b/>
            <sz val="9"/>
            <color indexed="81"/>
            <rFont val="Tahoma"/>
            <family val="2"/>
          </rPr>
          <t>11%</t>
        </r>
        <r>
          <rPr>
            <sz val="9"/>
            <color indexed="81"/>
            <rFont val="Tahoma"/>
            <family val="2"/>
          </rPr>
          <t xml:space="preserve"> do valor pago referente ao </t>
        </r>
        <r>
          <rPr>
            <b/>
            <sz val="9"/>
            <color indexed="81"/>
            <rFont val="Tahoma"/>
            <family val="2"/>
          </rPr>
          <t>INSS</t>
        </r>
        <r>
          <rPr>
            <sz val="9"/>
            <color indexed="81"/>
            <rFont val="Tahoma"/>
            <family val="2"/>
          </rPr>
          <t xml:space="preserve">;
Recolher </t>
        </r>
        <r>
          <rPr>
            <b/>
            <sz val="9"/>
            <color indexed="81"/>
            <rFont val="Tahoma"/>
            <family val="2"/>
          </rPr>
          <t>20%</t>
        </r>
        <r>
          <rPr>
            <sz val="9"/>
            <color indexed="81"/>
            <rFont val="Tahoma"/>
            <family val="2"/>
          </rPr>
          <t xml:space="preserve"> sobre o valor pago para ser destinado à previdência social - </t>
        </r>
        <r>
          <rPr>
            <b/>
            <sz val="9"/>
            <color indexed="81"/>
            <rFont val="Tahoma"/>
            <family val="2"/>
          </rPr>
          <t>INSS PATRONAL;</t>
        </r>
        <r>
          <rPr>
            <sz val="9"/>
            <color indexed="81"/>
            <rFont val="Tahoma"/>
            <family val="2"/>
          </rPr>
          <t xml:space="preserve">
Fazer o desconto e o recolhimento do </t>
        </r>
        <r>
          <rPr>
            <b/>
            <sz val="9"/>
            <color indexed="81"/>
            <rFont val="Tahoma"/>
            <family val="2"/>
          </rPr>
          <t>imposto de renda retido na fonte (IRRF)</t>
        </r>
        <r>
          <rPr>
            <sz val="9"/>
            <color indexed="81"/>
            <rFont val="Tahoma"/>
            <family val="2"/>
          </rPr>
          <t xml:space="preserve"> de acordo com a tabela progressiva do imposto para pessoas físicas;
</t>
        </r>
        <r>
          <rPr>
            <b/>
            <sz val="9"/>
            <color indexed="81"/>
            <rFont val="Tahoma"/>
            <family val="2"/>
          </rPr>
          <t>OBRIGAÇÕES ACCESSÓRIAS</t>
        </r>
        <r>
          <rPr>
            <sz val="9"/>
            <color indexed="81"/>
            <rFont val="Tahoma"/>
            <family val="2"/>
          </rPr>
          <t xml:space="preserve">
Verificar na prefeitura da cidade onde ocorrerá a prestação de serviços de quem é a responsabilidade, de acordo com a lei municipal de recolher o imposto sobre serviços de qualquer natureza (ISSQN);
Esta obrigação tem variação de acordo com o município e tipo de serviço prestado. Em alguns casos, é obrigação da organização descontar no pagamento e recolher imposto junto à prefeitura; Incluir o(a) trabalhador(a) autônomo(a) na base de dados da previdência social e receita federal, por intermédio da GFIP (guia de recolhimento do FGTS e de informações à previdência social).
Esta obrigação é feita pela contabilidade da organização.</t>
        </r>
        <r>
          <rPr>
            <b/>
            <sz val="9"/>
            <color indexed="81"/>
            <rFont val="Tahoma"/>
            <family val="2"/>
          </rPr>
          <t xml:space="preserve">
</t>
        </r>
        <r>
          <rPr>
            <sz val="9"/>
            <color indexed="81"/>
            <rFont val="Tahoma"/>
            <family val="2"/>
          </rPr>
          <t xml:space="preserve">
</t>
        </r>
        <r>
          <rPr>
            <b/>
            <sz val="9"/>
            <color indexed="81"/>
            <rFont val="Tahoma"/>
            <family val="2"/>
          </rPr>
          <t xml:space="preserve">FONTE: </t>
        </r>
        <r>
          <rPr>
            <sz val="9"/>
            <color indexed="81"/>
            <rFont val="Tahoma"/>
            <family val="2"/>
          </rPr>
          <t xml:space="preserve">
</t>
        </r>
        <r>
          <rPr>
            <b/>
            <sz val="9"/>
            <color indexed="39"/>
            <rFont val="Tahoma"/>
            <family val="2"/>
          </rPr>
          <t xml:space="preserve">
https://www.contabilizei.com.br/contabilidade-online/contrato-pj/;
file:///G:/CONV%C3%8ANIOS%20E%20OUTROS%20INSTRUMENTOS/MODELOS%20DE%20FORM%20APOIO%20P.%20CONTAS/FL%20PAGTO%20E%20RESCIS%C3%95ES/VincTrabalho-Remunerado-nas-OSCs%20e%20Outras-Rel%20Trabalho.pdf;</t>
        </r>
      </text>
    </comment>
    <comment ref="AB138" authorId="0" shapeId="0" xr:uid="{00000000-0006-0000-0000-000047000000}">
      <text>
        <r>
          <rPr>
            <sz val="9"/>
            <color indexed="81"/>
            <rFont val="Arial Black"/>
            <family val="2"/>
          </rPr>
          <t>O que é o contrato de prestação de serviço de pessoa jurídica?</t>
        </r>
        <r>
          <rPr>
            <sz val="9"/>
            <color indexed="81"/>
            <rFont val="Tahoma"/>
            <family val="2"/>
          </rPr>
          <t xml:space="preserve">
É a situação em que uma pessoa jurídica contrata outra para a prestação de um serviço. Normalmente, é um profissional que tem uma empresa registrada e suporta todos os encargos para a execução de um serviço. É de sua responsabilidade a emissão de nota fiscal pelo serviço efetuado.
</t>
        </r>
        <r>
          <rPr>
            <b/>
            <sz val="9"/>
            <color indexed="81"/>
            <rFont val="Tahoma"/>
            <family val="2"/>
          </rPr>
          <t>A prestação de serviço pode ocorrer por diferentes pessoas jurídicas, sendo as principais:</t>
        </r>
        <r>
          <rPr>
            <sz val="9"/>
            <color indexed="81"/>
            <rFont val="Tahoma"/>
            <family val="2"/>
          </rPr>
          <t xml:space="preserve">
Empresário Individual: Profissional que trabalha por conta própria e é proprietário(a) da empresa (artigo 966 do Código Civil);
</t>
        </r>
        <r>
          <rPr>
            <b/>
            <sz val="9"/>
            <color indexed="81"/>
            <rFont val="Tahoma"/>
            <family val="2"/>
          </rPr>
          <t xml:space="preserve">Microempreendedor Individual (MEI): </t>
        </r>
        <r>
          <rPr>
            <sz val="9"/>
            <color indexed="81"/>
            <rFont val="Tahoma"/>
            <family val="2"/>
          </rPr>
          <t xml:space="preserve">Tipo de empresário(a) individual que opera no Simples Nacional, aqui há isenção dos tributos federais, mas o limite da receita bruta anual é de até R$ 81.000,00 (oitenta mil reais) (artigo 966 do Código Civil e artigo 18-A Lei Complementar 126/2006);
</t>
        </r>
        <r>
          <rPr>
            <b/>
            <sz val="9"/>
            <color indexed="81"/>
            <rFont val="Tahoma"/>
            <family val="2"/>
          </rPr>
          <t xml:space="preserve">Empresa Individual de Responsabilidade Limitada (EIRELI): </t>
        </r>
        <r>
          <rPr>
            <sz val="9"/>
            <color indexed="81"/>
            <rFont val="Tahoma"/>
            <family val="2"/>
          </rPr>
          <t xml:space="preserve">Constituída com o capital integralizado de, no mínimo, 100 (cem) salários mínimos. Além disso, somente o patrimônio da empresa será utilizado para pagar as dívidas do negócio (artigo 980 do Código Civil).
Nesse tipo de contratação, a OSC não arca com os encargos e obrigações trabalhistas, esses ficam de responsabilidade da pessoa que trabalha como pessoa jurídica, que deve recolher o imposto de renda e pagar os tributos, como o Imposto Sobre Serviços (ISS), entre outros.
É imprescindível que nesta relação não haja as características da relação de vínculo empregatício (habitualidade, pessoalidade, remuneração e subordinação), caso contrário, há uma situação de prática ilegal, popularmente chamada de “pejotização”. De acordo com o artigo 9o da CLT, são nulos quaisquer atos praticados com a finalidade de desvirtuar, fraudar ou impedir a aplicação dos preceitos descritos na legislação.
</t>
        </r>
        <r>
          <rPr>
            <b/>
            <sz val="9"/>
            <color indexed="81"/>
            <rFont val="Tahoma"/>
            <family val="2"/>
          </rPr>
          <t>A Reforma Trabalhista (Lei 13.467/2017) trouxe duas principais alterações em relação ao regime de contratação de pessoa jurídica.</t>
        </r>
        <r>
          <rPr>
            <sz val="9"/>
            <color indexed="81"/>
            <rFont val="Tahoma"/>
            <family val="2"/>
          </rPr>
          <t xml:space="preserve">
A primeira é a continuidade do trabalho, ou seja, </t>
        </r>
        <r>
          <rPr>
            <b/>
            <sz val="9"/>
            <color indexed="81"/>
            <rFont val="Tahoma"/>
            <family val="2"/>
          </rPr>
          <t>é possível que o(a) contratado(a) trabalhe todos os dias para a OSC sem que se configure o vínculo de emprego</t>
        </r>
        <r>
          <rPr>
            <sz val="9"/>
            <color indexed="81"/>
            <rFont val="Tahoma"/>
            <family val="2"/>
          </rPr>
          <t xml:space="preserve">. A segunda alteração é a possibilidade de exclusividade ou não no contrato de prestação de serviço de pessoa jurídica.
</t>
        </r>
        <r>
          <rPr>
            <b/>
            <sz val="9"/>
            <color indexed="81"/>
            <rFont val="Tahoma"/>
            <family val="2"/>
          </rPr>
          <t xml:space="preserve">
Qual a diferença entre terceirização e a contratação de uma pessoa jurídica? </t>
        </r>
        <r>
          <rPr>
            <sz val="9"/>
            <color indexed="81"/>
            <rFont val="Tahoma"/>
            <family val="2"/>
          </rPr>
          <t xml:space="preserve">A terceirização ocorre quando uma empresa contratada envia profissionais de determinada área para a contratante. </t>
        </r>
        <r>
          <rPr>
            <sz val="9"/>
            <color indexed="81"/>
            <rFont val="Arial Black"/>
            <family val="2"/>
          </rPr>
          <t>Por exemplo</t>
        </r>
        <r>
          <rPr>
            <sz val="9"/>
            <color indexed="81"/>
            <rFont val="Tahoma"/>
            <family val="2"/>
          </rPr>
          <t xml:space="preserve">, uma OSC pode terceirizar as atividades meio, como limpeza, segurança, portaria, entre outros, e a terceirizada enviará a equipe para a organização. Nesses casos, as relações trabalhistas existirão entre os(as) trabalhadores(as) e a terceirizada. Já nos casos de contratação de pessoa jurídica, há um profissional que presta serviço como empresa.
</t>
        </r>
        <r>
          <rPr>
            <b/>
            <sz val="9"/>
            <color indexed="81"/>
            <rFont val="Tahoma"/>
            <family val="2"/>
          </rPr>
          <t xml:space="preserve">Rescisão de contrato PJ </t>
        </r>
        <r>
          <rPr>
            <sz val="9"/>
            <color indexed="81"/>
            <rFont val="Tahoma"/>
            <family val="2"/>
          </rPr>
          <t xml:space="preserve">
Diferentemente da demissão de um funcionário, quando a empresa precisa pagar verbas rescisórias e justificar se houve justa causa, por exemplo, no término do contrato PJ a relação entre as empresas é extinta sem necessidade de maiores ações.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r>
          <rPr>
            <sz val="9"/>
            <color indexed="81"/>
            <rFont val="Tahoma"/>
            <family val="2"/>
          </rPr>
          <t xml:space="preserve">
</t>
        </r>
      </text>
    </comment>
    <comment ref="AC138" authorId="0" shapeId="0" xr:uid="{00000000-0006-0000-0000-000048000000}">
      <text>
        <r>
          <rPr>
            <sz val="9"/>
            <color indexed="81"/>
            <rFont val="Arial Black"/>
            <family val="2"/>
          </rPr>
          <t>O que é o contrato de prestação de serviço de pessoa jurídica?</t>
        </r>
        <r>
          <rPr>
            <sz val="9"/>
            <color indexed="81"/>
            <rFont val="Tahoma"/>
            <family val="2"/>
          </rPr>
          <t xml:space="preserve">
É a situação em que uma pessoa jurídica contrata outra para a prestação de um serviço. Normalmente, é um profissional que tem uma empresa registrada e suporta todos os encargos para a execução de um serviço. É de sua responsabilidade a emissão de nota fiscal pelo serviço efetuado.
</t>
        </r>
        <r>
          <rPr>
            <b/>
            <sz val="9"/>
            <color indexed="81"/>
            <rFont val="Tahoma"/>
            <family val="2"/>
          </rPr>
          <t>A prestação de serviço pode ocorrer por diferentes pessoas jurídicas, sendo as principais:</t>
        </r>
        <r>
          <rPr>
            <sz val="9"/>
            <color indexed="81"/>
            <rFont val="Tahoma"/>
            <family val="2"/>
          </rPr>
          <t xml:space="preserve">
Empresário Individual: Profissional que trabalha por conta própria e é proprietário(a) da empresa (artigo 966 do Código Civil);
</t>
        </r>
        <r>
          <rPr>
            <b/>
            <sz val="9"/>
            <color indexed="81"/>
            <rFont val="Tahoma"/>
            <family val="2"/>
          </rPr>
          <t xml:space="preserve">Microempreendedor Individual (MEI): </t>
        </r>
        <r>
          <rPr>
            <sz val="9"/>
            <color indexed="81"/>
            <rFont val="Tahoma"/>
            <family val="2"/>
          </rPr>
          <t xml:space="preserve">Tipo de empresário(a) individual que opera no Simples Nacional, aqui há isenção dos tributos federais, mas o limite da receita bruta anual é de até R$ 81.000,00 (oitenta mil reais) (artigo 966 do Código Civil e artigo 18-A Lei Complementar 126/2006);
</t>
        </r>
        <r>
          <rPr>
            <b/>
            <sz val="9"/>
            <color indexed="81"/>
            <rFont val="Tahoma"/>
            <family val="2"/>
          </rPr>
          <t xml:space="preserve">Empresa Individual de Responsabilidade Limitada (EIRELI): </t>
        </r>
        <r>
          <rPr>
            <sz val="9"/>
            <color indexed="81"/>
            <rFont val="Tahoma"/>
            <family val="2"/>
          </rPr>
          <t xml:space="preserve">Constituída com o capital integralizado de, no mínimo, 100 (cem) salários mínimos. Além disso, somente o patrimônio da empresa será utilizado para pagar as dívidas do negócio (artigo 980 do Código Civil).
Nesse tipo de contratação, a OSC não arca com os encargos e obrigações trabalhistas, esses ficam de responsabilidade da pessoa que trabalha como pessoa jurídica, que deve recolher o imposto de renda e pagar os tributos, como o Imposto Sobre Serviços (ISS), entre outros.
É imprescindível que nesta relação não haja as características da relação de vínculo empregatício (habitualidade, pessoalidade, remuneração e subordinação), caso contrário, há uma situação de prática ilegal, popularmente chamada de “pejotização”. De acordo com o artigo 9o da CLT, são nulos quaisquer atos praticados com a finalidade de desvirtuar, fraudar ou impedir a aplicação dos preceitos descritos na legislação.
</t>
        </r>
        <r>
          <rPr>
            <b/>
            <sz val="9"/>
            <color indexed="81"/>
            <rFont val="Tahoma"/>
            <family val="2"/>
          </rPr>
          <t>A Reforma Trabalhista (Lei 13.467/2017) trouxe duas principais alterações em relação ao regime de contratação de pessoa jurídica.</t>
        </r>
        <r>
          <rPr>
            <sz val="9"/>
            <color indexed="81"/>
            <rFont val="Tahoma"/>
            <family val="2"/>
          </rPr>
          <t xml:space="preserve">
A primeira é a continuidade do trabalho, ou seja, </t>
        </r>
        <r>
          <rPr>
            <b/>
            <sz val="9"/>
            <color indexed="81"/>
            <rFont val="Tahoma"/>
            <family val="2"/>
          </rPr>
          <t>é possível que o(a) contratado(a) trabalhe todos os dias para a OSC sem que se configure o vínculo de emprego</t>
        </r>
        <r>
          <rPr>
            <sz val="9"/>
            <color indexed="81"/>
            <rFont val="Tahoma"/>
            <family val="2"/>
          </rPr>
          <t xml:space="preserve">. A segunda alteração é a possibilidade de exclusividade ou não no contrato de prestação de serviço de pessoa jurídica.
</t>
        </r>
        <r>
          <rPr>
            <b/>
            <sz val="9"/>
            <color indexed="81"/>
            <rFont val="Tahoma"/>
            <family val="2"/>
          </rPr>
          <t xml:space="preserve">
Qual a diferença entre terceirização e a contratação de uma pessoa jurídica? </t>
        </r>
        <r>
          <rPr>
            <sz val="9"/>
            <color indexed="81"/>
            <rFont val="Tahoma"/>
            <family val="2"/>
          </rPr>
          <t xml:space="preserve">A terceirização ocorre quando uma empresa contratada envia profissionais de determinada área para a contratante. </t>
        </r>
        <r>
          <rPr>
            <sz val="9"/>
            <color indexed="81"/>
            <rFont val="Arial Black"/>
            <family val="2"/>
          </rPr>
          <t>Por exemplo</t>
        </r>
        <r>
          <rPr>
            <sz val="9"/>
            <color indexed="81"/>
            <rFont val="Tahoma"/>
            <family val="2"/>
          </rPr>
          <t xml:space="preserve">, uma OSC pode terceirizar as atividades meio, como limpeza, segurança, portaria, entre outros, e a terceirizada enviará a equipe para a organização. Nesses casos, as relações trabalhistas existirão entre os(as) trabalhadores(as) e a terceirizada. Já nos casos de contratação de pessoa jurídica, há um profissional que presta serviço como empresa.
</t>
        </r>
        <r>
          <rPr>
            <b/>
            <sz val="9"/>
            <color indexed="81"/>
            <rFont val="Tahoma"/>
            <family val="2"/>
          </rPr>
          <t xml:space="preserve">Rescisão de contrato PJ </t>
        </r>
        <r>
          <rPr>
            <sz val="9"/>
            <color indexed="81"/>
            <rFont val="Tahoma"/>
            <family val="2"/>
          </rPr>
          <t xml:space="preserve">
Diferentemente da demissão de um funcionário, quando a empresa precisa pagar verbas rescisórias e justificar se houve justa causa, por exemplo, no término do contrato PJ a relação entre as empresas é extinta sem necessidade de maiores ações. 
</t>
        </r>
        <r>
          <rPr>
            <b/>
            <sz val="9"/>
            <color indexed="81"/>
            <rFont val="Tahoma"/>
            <family val="2"/>
          </rPr>
          <t xml:space="preserve">FONTE: </t>
        </r>
        <r>
          <rPr>
            <sz val="9"/>
            <color indexed="81"/>
            <rFont val="Tahoma"/>
            <family val="2"/>
          </rPr>
          <t xml:space="preserve">
</t>
        </r>
        <r>
          <rPr>
            <b/>
            <sz val="9"/>
            <color indexed="39"/>
            <rFont val="Tahoma"/>
            <family val="2"/>
          </rPr>
          <t>https://www.contabilizei.com.br/contabilidade-online/contrato-pj/;
file:///G:/CONV%C3%8ANIOS%20E%20OUTROS%20INSTRUMENTOS/MODELOS%20DE%20FORM%20APOIO%20P.%20CONTAS/FL%20PAGTO%20E%20RESCIS%C3%95ES/VincTrabalho-Remunerado-nas-OSCs%20e%20Outras-Rel%20Trabalho.pdf;</t>
        </r>
        <r>
          <rPr>
            <sz val="9"/>
            <color indexed="81"/>
            <rFont val="Tahoma"/>
            <family val="2"/>
          </rPr>
          <t xml:space="preserve">
</t>
        </r>
      </text>
    </comment>
  </commentList>
</comments>
</file>

<file path=xl/sharedStrings.xml><?xml version="1.0" encoding="utf-8"?>
<sst xmlns="http://schemas.openxmlformats.org/spreadsheetml/2006/main" count="1103" uniqueCount="217">
  <si>
    <t>TOTAL GERAL</t>
  </si>
  <si>
    <t>TOTAL</t>
  </si>
  <si>
    <t>ENCARGOS TRABALHISTAS</t>
  </si>
  <si>
    <t>CARGO PROFISSIONAL</t>
  </si>
  <si>
    <t xml:space="preserve">CARGA HORÁRIA </t>
  </si>
  <si>
    <t>TRANSPORTE</t>
  </si>
  <si>
    <t>ALIMENTAÇÃO</t>
  </si>
  <si>
    <t>BENEFÍCIOS</t>
  </si>
  <si>
    <t>00h</t>
  </si>
  <si>
    <t>ESTAGIARIO</t>
  </si>
  <si>
    <t>QTD FUN</t>
  </si>
  <si>
    <t>TOTAL CARGOS</t>
  </si>
  <si>
    <t>13º SAL MENSAL</t>
  </si>
  <si>
    <t>VINCULO</t>
  </si>
  <si>
    <t>CLT</t>
  </si>
  <si>
    <t>SALÁRIO FAMÍLIA</t>
  </si>
  <si>
    <t>1/3 FÉRIAS MENSAL</t>
  </si>
  <si>
    <t>FÉRIAS MESAL</t>
  </si>
  <si>
    <t>MULTA RESCISORIA MENSAL</t>
  </si>
  <si>
    <t>ANUENIO MENSAL</t>
  </si>
  <si>
    <t>PIS MENSAL</t>
  </si>
  <si>
    <t>RAT MENSAL</t>
  </si>
  <si>
    <t>ADICIONAL NOTURNO</t>
  </si>
  <si>
    <t>ASG -  EXEMPLO</t>
  </si>
  <si>
    <t>COORD. - EXEMPLO</t>
  </si>
  <si>
    <t>CUIDADOR - EXEMPLO</t>
  </si>
  <si>
    <t>REEXIBIR LINHAS PARA + FUNCIONÁRIOS</t>
  </si>
  <si>
    <t xml:space="preserve">SALÁRIO </t>
  </si>
  <si>
    <t>INSS 1/3 FÉRIAS   PATRONAL 26,80%</t>
  </si>
  <si>
    <t>INSS - OUTRAS ENTIDADES S/ SALÁRIO - 5,80%</t>
  </si>
  <si>
    <t>OUTROS ENCARGOS</t>
  </si>
  <si>
    <t>FGTS MENSAL SOBRE SALÁRIO</t>
  </si>
  <si>
    <t>FGTS S/ 1/3 FÉRIAS E 13º MENSAL</t>
  </si>
  <si>
    <t>ISS SOBRE RPA OU P. SERVIÇO PJ</t>
  </si>
  <si>
    <t xml:space="preserve">PLANILHA DE SALÁRIOS ANO I                                               </t>
  </si>
  <si>
    <t xml:space="preserve">PLANILHA DE SALÁRIOS ANO II + 6% AUMENTO SALÁRIAL EM RELAÇÃO ANO I                                              </t>
  </si>
  <si>
    <t xml:space="preserve">PLANILHA DE SALÁRIOS ANO III + 6% AUMENTO SALÁRIAL EM RELAÇÃO ANO II                                    </t>
  </si>
  <si>
    <t>CONTRATAÇÃO CLT ZERAR A FORMULA ISS SOBRE RPA OU P. SERVIÇO PJ</t>
  </si>
  <si>
    <t>CONTRATAÇÃO RPA OU PJ ZERAR AS FORMULAS DOS OUTROS ENCARGOS</t>
  </si>
  <si>
    <t>CONTRATAÇÃO ESTAGIARIOS ZERAR AS FORMULAS DOS OUTROS ENCARGOS, DEIXANDO SALARIO E TRANSPORTE</t>
  </si>
  <si>
    <t>NAS LINHAS DA COLUNA X, Y e Z NÃO FAZER NENHUMA ALTERAÇÃO</t>
  </si>
  <si>
    <t>1.</t>
  </si>
  <si>
    <t>Receitas</t>
  </si>
  <si>
    <t>Mês 1</t>
  </si>
  <si>
    <t>Mês 2</t>
  </si>
  <si>
    <t>Mês 3</t>
  </si>
  <si>
    <t>Mês 4</t>
  </si>
  <si>
    <t>Mês 5</t>
  </si>
  <si>
    <t>Mês 6</t>
  </si>
  <si>
    <t>Mês 7</t>
  </si>
  <si>
    <t>Mês 8</t>
  </si>
  <si>
    <t>Mês 9</t>
  </si>
  <si>
    <t>Mês 10</t>
  </si>
  <si>
    <t>Mês 11</t>
  </si>
  <si>
    <t>Mês 12</t>
  </si>
  <si>
    <t>1.1</t>
  </si>
  <si>
    <t>Recursos Recebidos</t>
  </si>
  <si>
    <t>1.2</t>
  </si>
  <si>
    <t>Rendimentos Financeiros</t>
  </si>
  <si>
    <t>Total Geral de Receitas</t>
  </si>
  <si>
    <t>2.</t>
  </si>
  <si>
    <t>Despesas</t>
  </si>
  <si>
    <t>2.1</t>
  </si>
  <si>
    <t>Despesas com Recursos Humanos</t>
  </si>
  <si>
    <t>Remuneração da equipe</t>
  </si>
  <si>
    <t>2.2</t>
  </si>
  <si>
    <t>Salários</t>
  </si>
  <si>
    <t>2.3</t>
  </si>
  <si>
    <t>Vale Alimentação</t>
  </si>
  <si>
    <t>2.4</t>
  </si>
  <si>
    <t>Anuenio</t>
  </si>
  <si>
    <t>2.5</t>
  </si>
  <si>
    <t>Beneficios (Plano de Saude/Outros Especificar)</t>
  </si>
  <si>
    <t>Subtotal (Despesas com Recursos Humanos)</t>
  </si>
  <si>
    <t>3.</t>
  </si>
  <si>
    <t>Encargos Sociais</t>
  </si>
  <si>
    <t>3.1</t>
  </si>
  <si>
    <t>INSS Patronal</t>
  </si>
  <si>
    <t>3.2</t>
  </si>
  <si>
    <t>FGTS</t>
  </si>
  <si>
    <t>3.3</t>
  </si>
  <si>
    <t>FGTS Multa Rescisória</t>
  </si>
  <si>
    <t>3.4</t>
  </si>
  <si>
    <t>PIS Folha Pagamento</t>
  </si>
  <si>
    <t>3.5</t>
  </si>
  <si>
    <t>13º Salário</t>
  </si>
  <si>
    <t>3.6</t>
  </si>
  <si>
    <t>1/3 sobre Férias</t>
  </si>
  <si>
    <t>3.7</t>
  </si>
  <si>
    <t>Férias</t>
  </si>
  <si>
    <t>3.8</t>
  </si>
  <si>
    <t>ISS</t>
  </si>
  <si>
    <t>3.9</t>
  </si>
  <si>
    <t>Transporte</t>
  </si>
  <si>
    <t>3.10</t>
  </si>
  <si>
    <t>Outros Encargos a Especificar</t>
  </si>
  <si>
    <t>Subtotal (Encargos Sociais)</t>
  </si>
  <si>
    <t>4.</t>
  </si>
  <si>
    <t>Custos Diretos</t>
  </si>
  <si>
    <t>4.1</t>
  </si>
  <si>
    <t>Depende do Objeto</t>
  </si>
  <si>
    <t>4.2</t>
  </si>
  <si>
    <t>4.3</t>
  </si>
  <si>
    <t>4.4</t>
  </si>
  <si>
    <t>4.5</t>
  </si>
  <si>
    <t>4.6</t>
  </si>
  <si>
    <t>4.7</t>
  </si>
  <si>
    <t>4.8</t>
  </si>
  <si>
    <t>4.9</t>
  </si>
  <si>
    <t>4.10</t>
  </si>
  <si>
    <t>4.11</t>
  </si>
  <si>
    <t>4.12</t>
  </si>
  <si>
    <t>4.13</t>
  </si>
  <si>
    <t>4.14</t>
  </si>
  <si>
    <t>4.15</t>
  </si>
  <si>
    <t>4.16</t>
  </si>
  <si>
    <t>4.17</t>
  </si>
  <si>
    <t>4.18</t>
  </si>
  <si>
    <t>Ocultar Linhas Para Menos</t>
  </si>
  <si>
    <t>4.19</t>
  </si>
  <si>
    <t>Reexibir Linhas Para Mais</t>
  </si>
  <si>
    <t>4.20</t>
  </si>
  <si>
    <t>Subtotal (Custos Diretos)</t>
  </si>
  <si>
    <t>5.</t>
  </si>
  <si>
    <t>Aquisição de Equipamentos e Materiais Permanentes</t>
  </si>
  <si>
    <t>5.1</t>
  </si>
  <si>
    <t>Especificar Bem</t>
  </si>
  <si>
    <t>5.2</t>
  </si>
  <si>
    <t>5.3</t>
  </si>
  <si>
    <t>5.4</t>
  </si>
  <si>
    <t>5.5</t>
  </si>
  <si>
    <t>5.6</t>
  </si>
  <si>
    <t>5.7</t>
  </si>
  <si>
    <t>5.8</t>
  </si>
  <si>
    <t>5.9</t>
  </si>
  <si>
    <t>5.10</t>
  </si>
  <si>
    <t>5.11</t>
  </si>
  <si>
    <t>5.12</t>
  </si>
  <si>
    <t>5.13</t>
  </si>
  <si>
    <t>5.14</t>
  </si>
  <si>
    <t>5.15</t>
  </si>
  <si>
    <t>5.16</t>
  </si>
  <si>
    <t>5.17</t>
  </si>
  <si>
    <t>5.18</t>
  </si>
  <si>
    <t>5.19</t>
  </si>
  <si>
    <t>5.20</t>
  </si>
  <si>
    <t>Subtotal (Aquisição de Equipamentos e Materiais Permanentes)</t>
  </si>
  <si>
    <t>6.</t>
  </si>
  <si>
    <t>Custos Indiretos</t>
  </si>
  <si>
    <t>6.1</t>
  </si>
  <si>
    <t>6.2</t>
  </si>
  <si>
    <t>6.3</t>
  </si>
  <si>
    <t>6.4</t>
  </si>
  <si>
    <t>6.5</t>
  </si>
  <si>
    <t>6.6</t>
  </si>
  <si>
    <t>6.7</t>
  </si>
  <si>
    <t>6.8</t>
  </si>
  <si>
    <t>6.9</t>
  </si>
  <si>
    <t>6.10</t>
  </si>
  <si>
    <t>6.11</t>
  </si>
  <si>
    <t>6.12</t>
  </si>
  <si>
    <t>6.13</t>
  </si>
  <si>
    <t>6.14</t>
  </si>
  <si>
    <t>6.15</t>
  </si>
  <si>
    <t>6.16</t>
  </si>
  <si>
    <t>6.17</t>
  </si>
  <si>
    <t>6.18</t>
  </si>
  <si>
    <t>6.19</t>
  </si>
  <si>
    <t>6.20</t>
  </si>
  <si>
    <t>Subtotal (Custos Indiretos)</t>
  </si>
  <si>
    <t>TOTAL GERAL POR PARCELA (Sendo Quadrimestral)- ANO 1</t>
  </si>
  <si>
    <t>TOTAL GERAL POR PARCELA (Sendo Quadrimestral)- ANO 2</t>
  </si>
  <si>
    <t>TOTAL RECEITAS GLOBAL - ANO 1 e 2</t>
  </si>
  <si>
    <t xml:space="preserve"> </t>
  </si>
  <si>
    <t>TOTAL  DESPESAS GLOBAL - ANO 1 e 2</t>
  </si>
  <si>
    <t>DIFERENÇA A CORRIGIR SE NÃO FOR IGUAL A ZERO</t>
  </si>
  <si>
    <t>Nome</t>
  </si>
  <si>
    <t>Cargo</t>
  </si>
  <si>
    <t>CPF</t>
  </si>
  <si>
    <t>Forma de Vínculo</t>
  </si>
  <si>
    <t>-</t>
  </si>
  <si>
    <t>REEXIBI LINHAS</t>
  </si>
  <si>
    <t>Carg. H. Semanal</t>
  </si>
  <si>
    <t>JOÃO CARLOS DOS SANTOS (EXEMPLO</t>
  </si>
  <si>
    <t>COORDENADOR GERAL (EXEMPLO)</t>
  </si>
  <si>
    <t>Nº. DE FUNC</t>
  </si>
  <si>
    <t>NOME DA OSC - NOME DO PROGRAMA / SUPERINTENDÊCIA</t>
  </si>
  <si>
    <r>
      <t>QUADRO DE PESSOAL - 202</t>
    </r>
    <r>
      <rPr>
        <b/>
        <sz val="14"/>
        <color rgb="FFFF0000"/>
        <rFont val="Arial"/>
        <family val="2"/>
      </rPr>
      <t>X</t>
    </r>
  </si>
  <si>
    <t>Nº.</t>
  </si>
  <si>
    <t>Descrição do Bem</t>
  </si>
  <si>
    <t>Qtde</t>
  </si>
  <si>
    <t>Valor Unitário</t>
  </si>
  <si>
    <t>Valor Total</t>
  </si>
  <si>
    <t>Justificativa para aquisição</t>
  </si>
  <si>
    <r>
      <t xml:space="preserve">RELAÇÃO DE BENS A SEREM ADQUIRIDOS - </t>
    </r>
    <r>
      <rPr>
        <b/>
        <sz val="12"/>
        <color rgb="FFFF0000"/>
        <rFont val="Tahoma"/>
        <family val="2"/>
      </rPr>
      <t>NOME DA OSC ANO</t>
    </r>
  </si>
  <si>
    <t>Máquina de lavar roupa (EXEMPLO)</t>
  </si>
  <si>
    <t>Computadores (EXEMPLO)</t>
  </si>
  <si>
    <t>Impressora (EXEMPLO)</t>
  </si>
  <si>
    <t>REEXIBIR LINHAS PARA MAIS</t>
  </si>
  <si>
    <t>TOTAL SALÁRIOS</t>
  </si>
  <si>
    <t>TOTAIS</t>
  </si>
  <si>
    <t>TOTAIS GERAIS</t>
  </si>
  <si>
    <r>
      <t xml:space="preserve">BRUTO MENSAL </t>
    </r>
    <r>
      <rPr>
        <b/>
        <sz val="8"/>
        <color rgb="FFFF0000"/>
        <rFont val="Arial Black"/>
        <family val="2"/>
      </rPr>
      <t>RPA</t>
    </r>
  </si>
  <si>
    <r>
      <t xml:space="preserve">BRUTO MENSAL </t>
    </r>
    <r>
      <rPr>
        <b/>
        <sz val="8"/>
        <rFont val="Arial Black"/>
        <family val="2"/>
      </rPr>
      <t>CLT</t>
    </r>
  </si>
  <si>
    <r>
      <t xml:space="preserve">BRUTO MENSAL X </t>
    </r>
    <r>
      <rPr>
        <b/>
        <sz val="8"/>
        <color rgb="FF0000FF"/>
        <rFont val="Arial"/>
        <family val="2"/>
      </rPr>
      <t xml:space="preserve">QUANT. FUNC. </t>
    </r>
    <r>
      <rPr>
        <b/>
        <sz val="8"/>
        <rFont val="Arial"/>
        <family val="2"/>
      </rPr>
      <t xml:space="preserve">X 12 MESES - </t>
    </r>
    <r>
      <rPr>
        <b/>
        <sz val="8"/>
        <rFont val="Arial Black"/>
        <family val="2"/>
      </rPr>
      <t>CLT</t>
    </r>
  </si>
  <si>
    <t>Subtotal (Recursos Humanos)</t>
  </si>
  <si>
    <r>
      <t xml:space="preserve">TOTAL GERAL MENSAL - </t>
    </r>
    <r>
      <rPr>
        <b/>
        <sz val="12"/>
        <rFont val="Arial Black"/>
        <family val="2"/>
      </rPr>
      <t>ANO 1</t>
    </r>
  </si>
  <si>
    <r>
      <t xml:space="preserve">BRUTO MENSAL X QUANT. FUNC. X 12 MESES - </t>
    </r>
    <r>
      <rPr>
        <b/>
        <sz val="8"/>
        <color rgb="FFFF0000"/>
        <rFont val="Arial Black"/>
        <family val="2"/>
      </rPr>
      <t>RPA</t>
    </r>
  </si>
  <si>
    <r>
      <t xml:space="preserve">BRUTO MENSAL </t>
    </r>
    <r>
      <rPr>
        <b/>
        <sz val="9"/>
        <color theme="5" tint="-0.499984740745262"/>
        <rFont val="Arial Black"/>
        <family val="2"/>
      </rPr>
      <t>P.J</t>
    </r>
    <r>
      <rPr>
        <b/>
        <sz val="9"/>
        <color theme="5" tint="-0.499984740745262"/>
        <rFont val="Arial"/>
        <family val="2"/>
      </rPr>
      <t xml:space="preserve">, SENDO </t>
    </r>
    <r>
      <rPr>
        <b/>
        <sz val="9"/>
        <color theme="5" tint="-0.499984740745262"/>
        <rFont val="Arial Black"/>
        <family val="2"/>
      </rPr>
      <t>MEI,</t>
    </r>
    <r>
      <rPr>
        <b/>
        <sz val="9"/>
        <color theme="5" tint="-0.499984740745262"/>
        <rFont val="Arial"/>
        <family val="2"/>
      </rPr>
      <t xml:space="preserve"> tira o ISS</t>
    </r>
  </si>
  <si>
    <r>
      <t xml:space="preserve">BRUTO MENSAL X </t>
    </r>
    <r>
      <rPr>
        <b/>
        <sz val="8"/>
        <color rgb="FF0000FF"/>
        <rFont val="Arial"/>
        <family val="2"/>
      </rPr>
      <t>QUANT. FUNC.</t>
    </r>
    <r>
      <rPr>
        <b/>
        <sz val="8"/>
        <rFont val="Arial"/>
        <family val="2"/>
      </rPr>
      <t xml:space="preserve"> X 12 MESES </t>
    </r>
    <r>
      <rPr>
        <b/>
        <sz val="9"/>
        <rFont val="Arial"/>
        <family val="2"/>
      </rPr>
      <t xml:space="preserve">- </t>
    </r>
    <r>
      <rPr>
        <b/>
        <sz val="9"/>
        <color theme="5" tint="-0.499984740745262"/>
        <rFont val="Arial Black"/>
        <family val="2"/>
      </rPr>
      <t>PJ ou MEI</t>
    </r>
  </si>
  <si>
    <t>INSS PATRONAL S/ SALÁRIO 20,00%</t>
  </si>
  <si>
    <r>
      <t xml:space="preserve">lI. PREVISÃO DE RECEITAS E DE DESPESAS - </t>
    </r>
    <r>
      <rPr>
        <b/>
        <sz val="16"/>
        <rFont val="Arial Black"/>
        <family val="2"/>
      </rPr>
      <t xml:space="preserve">ANO 2 - </t>
    </r>
    <r>
      <rPr>
        <b/>
        <sz val="16"/>
        <color indexed="10"/>
        <rFont val="Arial Black"/>
        <family val="2"/>
      </rPr>
      <t>(COLOCAR SIGLA DA OSC)</t>
    </r>
  </si>
  <si>
    <r>
      <t xml:space="preserve">I. PREVISÃO DE RECEITAS E DE DESPESAS - </t>
    </r>
    <r>
      <rPr>
        <b/>
        <sz val="16"/>
        <rFont val="Arial Black"/>
        <family val="2"/>
      </rPr>
      <t xml:space="preserve">ANO 1 - </t>
    </r>
    <r>
      <rPr>
        <b/>
        <sz val="16"/>
        <color indexed="10"/>
        <rFont val="Arial Black"/>
        <family val="2"/>
      </rPr>
      <t>(COLOCAR SIGLA DA OSC)</t>
    </r>
  </si>
  <si>
    <t xml:space="preserve">Serviços Contábeis </t>
  </si>
  <si>
    <t>Consultoria Técnica</t>
  </si>
  <si>
    <t>Consultoria Administrativa</t>
  </si>
  <si>
    <t>Consultoria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</si>
</sst>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0.00_-;\-* #,##0.00_-;_-* &quot;-&quot;??_-;_-@_-"/>
    <numFmt numFmtId="164" formatCode="_(&quot;R$ &quot;* #,##0.00_);_(&quot;R$ &quot;* \(#,##0.00\);_(&quot;R$ &quot;* &quot;-&quot;??_);_(@_)"/>
    <numFmt numFmtId="165" formatCode="_(* #,##0.00_);_(* \(#,##0.00\);_(* &quot;-&quot;??_);_(@_)"/>
    <numFmt numFmtId="166" formatCode="&quot;R$&quot;\ #,##0.00"/>
    <numFmt numFmtId="167" formatCode="[$-416]General"/>
    <numFmt numFmtId="168" formatCode="_(* #,##0.0_);_(* \(#,##0.0\);_(* &quot;-&quot;??_);_(@_)"/>
    <numFmt numFmtId="169" formatCode="&quot;R$ &quot;#,##0.00_);[Red]\(&quot;R$ &quot;#,##0.00\)"/>
    <numFmt numFmtId="170" formatCode="#,##0.00;[Red]#,##0.00"/>
    <numFmt numFmtId="171" formatCode="_(* #,##0.00_);_(* \(#,##0.00\);_(* \-??_);_(@_)"/>
    <numFmt numFmtId="172" formatCode="_-* #,##0.00_-;\-* #,##0.00_-;_-* &quot;-&quot;??_-;_-@"/>
    <numFmt numFmtId="173" formatCode="000000000\-00"/>
    <numFmt numFmtId="174" formatCode="_-* #,##0_-;\-* #,##0_-;_-* &quot;-&quot;??_-;_-@_-"/>
  </numFmts>
  <fonts count="77" x14ac:knownFonts="1">
    <font>
      <sz val="11"/>
      <color theme="1"/>
      <name val="Calibri"/>
      <family val="2"/>
      <scheme val="minor"/>
    </font>
    <font>
      <sz val="11"/>
      <color indexed="8"/>
      <name val="Calibri"/>
      <family val="2"/>
    </font>
    <font>
      <sz val="11"/>
      <color indexed="8"/>
      <name val="Calibri"/>
      <family val="2"/>
    </font>
    <font>
      <b/>
      <sz val="18"/>
      <name val="Arial"/>
      <family val="2"/>
    </font>
    <font>
      <sz val="10"/>
      <name val="Arial"/>
      <family val="2"/>
    </font>
    <font>
      <sz val="11"/>
      <color theme="1"/>
      <name val="Calibri"/>
      <family val="2"/>
      <scheme val="minor"/>
    </font>
    <font>
      <sz val="11"/>
      <color rgb="FF000000"/>
      <name val="Calibri"/>
      <family val="2"/>
    </font>
    <font>
      <b/>
      <sz val="11"/>
      <color theme="1"/>
      <name val="Calibri"/>
      <family val="2"/>
      <scheme val="minor"/>
    </font>
    <font>
      <b/>
      <sz val="8"/>
      <name val="Calibri"/>
      <family val="2"/>
      <scheme val="minor"/>
    </font>
    <font>
      <b/>
      <sz val="8"/>
      <color theme="1"/>
      <name val="Calibri"/>
      <family val="2"/>
      <scheme val="minor"/>
    </font>
    <font>
      <sz val="8"/>
      <color theme="1"/>
      <name val="Calibri"/>
      <family val="2"/>
      <scheme val="minor"/>
    </font>
    <font>
      <sz val="8"/>
      <name val="Calibri"/>
      <family val="2"/>
      <scheme val="minor"/>
    </font>
    <font>
      <sz val="9"/>
      <color theme="1"/>
      <name val="Calibri"/>
      <family val="2"/>
      <scheme val="minor"/>
    </font>
    <font>
      <sz val="10"/>
      <color theme="1"/>
      <name val="Arial"/>
      <family val="2"/>
    </font>
    <font>
      <sz val="9"/>
      <color indexed="81"/>
      <name val="Tahoma"/>
      <family val="2"/>
    </font>
    <font>
      <b/>
      <sz val="9"/>
      <color indexed="81"/>
      <name val="Tahoma"/>
      <family val="2"/>
    </font>
    <font>
      <b/>
      <u/>
      <sz val="9"/>
      <color indexed="81"/>
      <name val="Tahoma"/>
      <family val="2"/>
    </font>
    <font>
      <b/>
      <sz val="9"/>
      <color indexed="39"/>
      <name val="Tahoma"/>
      <family val="2"/>
    </font>
    <font>
      <b/>
      <sz val="9"/>
      <color indexed="10"/>
      <name val="Tahoma"/>
      <family val="2"/>
    </font>
    <font>
      <b/>
      <sz val="9"/>
      <color indexed="81"/>
      <name val="Arial Black"/>
      <family val="2"/>
    </font>
    <font>
      <b/>
      <sz val="8"/>
      <color rgb="FF0000FF"/>
      <name val="Arial"/>
      <family val="2"/>
    </font>
    <font>
      <b/>
      <sz val="8"/>
      <name val="Arial"/>
      <family val="2"/>
    </font>
    <font>
      <b/>
      <sz val="10"/>
      <color indexed="81"/>
      <name val="Tahoma"/>
      <family val="2"/>
    </font>
    <font>
      <b/>
      <sz val="10"/>
      <color indexed="81"/>
      <name val="Arial Black"/>
      <family val="2"/>
    </font>
    <font>
      <sz val="8"/>
      <color indexed="81"/>
      <name val="Tahoma"/>
      <family val="2"/>
    </font>
    <font>
      <b/>
      <sz val="8"/>
      <color indexed="81"/>
      <name val="Tahoma"/>
      <family val="2"/>
    </font>
    <font>
      <b/>
      <sz val="8"/>
      <color indexed="39"/>
      <name val="Tahoma"/>
      <family val="2"/>
    </font>
    <font>
      <b/>
      <sz val="8"/>
      <color indexed="81"/>
      <name val="Arial Black"/>
      <family val="2"/>
    </font>
    <font>
      <b/>
      <u/>
      <sz val="8"/>
      <color indexed="81"/>
      <name val="Tahoma"/>
      <family val="2"/>
    </font>
    <font>
      <sz val="8"/>
      <color indexed="81"/>
      <name val="Arial Black"/>
      <family val="2"/>
    </font>
    <font>
      <sz val="9"/>
      <color indexed="81"/>
      <name val="Arial Black"/>
      <family val="2"/>
    </font>
    <font>
      <b/>
      <u/>
      <sz val="9"/>
      <color indexed="39"/>
      <name val="Tahoma"/>
      <family val="2"/>
    </font>
    <font>
      <sz val="10"/>
      <color indexed="81"/>
      <name val="Arial Black"/>
      <family val="2"/>
    </font>
    <font>
      <sz val="10"/>
      <color indexed="81"/>
      <name val="Tahoma"/>
      <family val="2"/>
    </font>
    <font>
      <sz val="12"/>
      <color indexed="39"/>
      <name val="Arial Black"/>
      <family val="2"/>
    </font>
    <font>
      <sz val="12"/>
      <color indexed="81"/>
      <name val="Calibri"/>
      <family val="2"/>
      <scheme val="minor"/>
    </font>
    <font>
      <b/>
      <sz val="8"/>
      <color indexed="81"/>
      <name val="Arial"/>
      <family val="2"/>
    </font>
    <font>
      <b/>
      <sz val="11"/>
      <color indexed="81"/>
      <name val="Arial"/>
      <family val="2"/>
    </font>
    <font>
      <b/>
      <sz val="10"/>
      <color theme="1"/>
      <name val="Calibri"/>
      <family val="2"/>
      <scheme val="minor"/>
    </font>
    <font>
      <sz val="10"/>
      <color theme="1"/>
      <name val="Calibri"/>
      <family val="2"/>
      <scheme val="minor"/>
    </font>
    <font>
      <b/>
      <sz val="11"/>
      <color theme="1"/>
      <name val="Arial"/>
      <family val="2"/>
    </font>
    <font>
      <b/>
      <sz val="12"/>
      <name val="Arial"/>
      <family val="2"/>
    </font>
    <font>
      <b/>
      <sz val="14"/>
      <name val="Arial"/>
      <family val="2"/>
    </font>
    <font>
      <b/>
      <sz val="10"/>
      <name val="Arial"/>
      <family val="2"/>
    </font>
    <font>
      <sz val="10"/>
      <name val="Calibri"/>
      <family val="2"/>
    </font>
    <font>
      <b/>
      <sz val="10"/>
      <name val="Arial Black"/>
      <family val="2"/>
    </font>
    <font>
      <sz val="10"/>
      <color rgb="FF000000"/>
      <name val="Calibri"/>
      <family val="2"/>
      <scheme val="minor"/>
    </font>
    <font>
      <sz val="10"/>
      <name val="Calibri"/>
      <family val="2"/>
      <scheme val="minor"/>
    </font>
    <font>
      <sz val="7"/>
      <name val="Calibri"/>
      <family val="2"/>
      <scheme val="minor"/>
    </font>
    <font>
      <b/>
      <sz val="14"/>
      <color rgb="FFFF0000"/>
      <name val="Arial"/>
      <family val="2"/>
    </font>
    <font>
      <sz val="12"/>
      <name val="Arial"/>
      <family val="2"/>
    </font>
    <font>
      <b/>
      <sz val="12"/>
      <name val="Arial Black"/>
      <family val="2"/>
    </font>
    <font>
      <sz val="12"/>
      <color theme="1"/>
      <name val="Calibri"/>
      <family val="2"/>
      <scheme val="minor"/>
    </font>
    <font>
      <sz val="12"/>
      <name val="Calibri"/>
      <family val="2"/>
    </font>
    <font>
      <b/>
      <sz val="12"/>
      <color rgb="FF0070C0"/>
      <name val="Arial"/>
      <family val="2"/>
    </font>
    <font>
      <sz val="12"/>
      <color rgb="FF0070C0"/>
      <name val="Calibri"/>
      <family val="2"/>
    </font>
    <font>
      <b/>
      <sz val="12"/>
      <color rgb="FFFF0000"/>
      <name val="Arial"/>
      <family val="2"/>
    </font>
    <font>
      <sz val="12"/>
      <color rgb="FFFF0000"/>
      <name val="Calibri"/>
      <family val="2"/>
    </font>
    <font>
      <sz val="12"/>
      <name val="Calibri"/>
      <family val="2"/>
      <scheme val="minor"/>
    </font>
    <font>
      <sz val="12"/>
      <color rgb="FFFF0000"/>
      <name val="Arial"/>
      <family val="2"/>
    </font>
    <font>
      <sz val="10"/>
      <name val="Tahoma"/>
      <family val="2"/>
    </font>
    <font>
      <b/>
      <sz val="10"/>
      <name val="Tahoma"/>
      <family val="2"/>
    </font>
    <font>
      <b/>
      <sz val="11"/>
      <color indexed="8"/>
      <name val="Calibri"/>
      <family val="2"/>
    </font>
    <font>
      <b/>
      <sz val="12"/>
      <name val="Tahoma"/>
      <family val="2"/>
    </font>
    <font>
      <u/>
      <sz val="11"/>
      <color rgb="FF339966"/>
      <name val="Gill Sans MT"/>
      <family val="2"/>
    </font>
    <font>
      <b/>
      <sz val="12"/>
      <color rgb="FFFF0000"/>
      <name val="Tahoma"/>
      <family val="2"/>
    </font>
    <font>
      <b/>
      <sz val="8"/>
      <name val="Arial Black"/>
      <family val="2"/>
    </font>
    <font>
      <b/>
      <sz val="8"/>
      <color rgb="FFFF0000"/>
      <name val="Arial Black"/>
      <family val="2"/>
    </font>
    <font>
      <b/>
      <sz val="10"/>
      <color theme="0"/>
      <name val="Arial"/>
      <family val="2"/>
    </font>
    <font>
      <b/>
      <sz val="16"/>
      <name val="Arial"/>
      <family val="2"/>
    </font>
    <font>
      <b/>
      <sz val="16"/>
      <name val="Arial Black"/>
      <family val="2"/>
    </font>
    <font>
      <b/>
      <sz val="16"/>
      <color indexed="10"/>
      <name val="Arial Black"/>
      <family val="2"/>
    </font>
    <font>
      <sz val="12"/>
      <color indexed="81"/>
      <name val="Arial Black"/>
      <family val="2"/>
    </font>
    <font>
      <b/>
      <sz val="12"/>
      <color indexed="81"/>
      <name val="Arial Black"/>
      <family val="2"/>
    </font>
    <font>
      <b/>
      <sz val="9"/>
      <name val="Arial"/>
      <family val="2"/>
    </font>
    <font>
      <b/>
      <sz val="9"/>
      <color theme="5" tint="-0.499984740745262"/>
      <name val="Arial Black"/>
      <family val="2"/>
    </font>
    <font>
      <b/>
      <sz val="9"/>
      <color theme="5" tint="-0.499984740745262"/>
      <name val="Arial"/>
      <family val="2"/>
    </font>
  </fonts>
  <fills count="18">
    <fill>
      <patternFill patternType="none"/>
    </fill>
    <fill>
      <patternFill patternType="gray125"/>
    </fill>
    <fill>
      <patternFill patternType="solid">
        <fgColor theme="4" tint="0.59999389629810485"/>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EEECE1"/>
        <bgColor rgb="FFEEECE1"/>
      </patternFill>
    </fill>
    <fill>
      <patternFill patternType="solid">
        <fgColor theme="0"/>
        <bgColor theme="0"/>
      </patternFill>
    </fill>
    <fill>
      <patternFill patternType="solid">
        <fgColor theme="9" tint="0.79998168889431442"/>
        <bgColor indexed="64"/>
      </patternFill>
    </fill>
    <fill>
      <patternFill patternType="solid">
        <fgColor theme="5" tint="0.39997558519241921"/>
        <bgColor indexed="64"/>
      </patternFill>
    </fill>
    <fill>
      <patternFill patternType="solid">
        <fgColor theme="2" tint="-0.749992370372631"/>
        <bgColor indexed="64"/>
      </patternFill>
    </fill>
    <fill>
      <patternFill patternType="solid">
        <fgColor theme="0" tint="-0.499984740745262"/>
        <bgColor indexed="64"/>
      </patternFill>
    </fill>
    <fill>
      <patternFill patternType="solid">
        <fgColor theme="2" tint="-0.749992370372631"/>
        <bgColor rgb="FFEEECE1"/>
      </patternFill>
    </fill>
  </fills>
  <borders count="35">
    <border>
      <left/>
      <right/>
      <top/>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top style="medium">
        <color rgb="FF000000"/>
      </top>
      <bottom style="medium">
        <color rgb="FF000000"/>
      </bottom>
      <diagonal/>
    </border>
    <border>
      <left/>
      <right/>
      <top style="thin">
        <color rgb="FF000000"/>
      </top>
      <bottom style="double">
        <color rgb="FF000000"/>
      </bottom>
      <diagonal/>
    </border>
    <border>
      <left/>
      <right/>
      <top/>
      <bottom style="medium">
        <color rgb="FF000000"/>
      </bottom>
      <diagonal/>
    </border>
    <border>
      <left/>
      <right/>
      <top style="thin">
        <color indexed="62"/>
      </top>
      <bottom style="double">
        <color indexed="62"/>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5">
    <xf numFmtId="0" fontId="0" fillId="0" borderId="0"/>
    <xf numFmtId="164" fontId="1" fillId="0" borderId="0" applyFont="0" applyFill="0" applyBorder="0" applyAlignment="0" applyProtection="0"/>
    <xf numFmtId="164" fontId="4" fillId="0" borderId="0" applyFont="0" applyFill="0" applyBorder="0" applyAlignment="0" applyProtection="0"/>
    <xf numFmtId="167" fontId="6" fillId="0" borderId="0" applyBorder="0" applyProtection="0"/>
    <xf numFmtId="0" fontId="6" fillId="0" borderId="0"/>
    <xf numFmtId="0" fontId="6" fillId="0" borderId="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4" fillId="0" borderId="0"/>
    <xf numFmtId="0" fontId="46" fillId="0" borderId="0"/>
    <xf numFmtId="0" fontId="4" fillId="0" borderId="0"/>
    <xf numFmtId="0" fontId="1" fillId="0" borderId="0"/>
    <xf numFmtId="0" fontId="4" fillId="0" borderId="0"/>
    <xf numFmtId="0" fontId="46" fillId="0" borderId="0"/>
    <xf numFmtId="0" fontId="5" fillId="0" borderId="0"/>
    <xf numFmtId="0" fontId="4" fillId="0" borderId="0"/>
    <xf numFmtId="0" fontId="46" fillId="0" borderId="0"/>
    <xf numFmtId="0" fontId="46" fillId="0" borderId="0"/>
    <xf numFmtId="43" fontId="46" fillId="0" borderId="0" applyFont="0" applyFill="0" applyBorder="0" applyAlignment="0" applyProtection="0"/>
    <xf numFmtId="169" fontId="1" fillId="0" borderId="0" applyFill="0" applyBorder="0" applyAlignment="0" applyProtection="0"/>
    <xf numFmtId="43" fontId="4" fillId="0" borderId="0" applyFont="0" applyFill="0" applyBorder="0" applyAlignment="0" applyProtection="0"/>
    <xf numFmtId="0" fontId="1" fillId="0" borderId="0" applyFill="0" applyBorder="0" applyAlignment="0" applyProtection="0"/>
    <xf numFmtId="171" fontId="4" fillId="0" borderId="0" applyFill="0" applyBorder="0" applyAlignment="0" applyProtection="0"/>
    <xf numFmtId="165" fontId="4" fillId="0" borderId="0" applyFont="0" applyFill="0" applyBorder="0" applyAlignment="0" applyProtection="0"/>
    <xf numFmtId="0" fontId="46" fillId="0" borderId="0"/>
    <xf numFmtId="0" fontId="4" fillId="0" borderId="0"/>
    <xf numFmtId="0" fontId="1" fillId="0" borderId="0"/>
    <xf numFmtId="0" fontId="4" fillId="0" borderId="0"/>
    <xf numFmtId="43" fontId="46" fillId="0" borderId="0" applyFont="0" applyFill="0" applyBorder="0" applyAlignment="0" applyProtection="0"/>
    <xf numFmtId="169" fontId="1" fillId="0" borderId="0" applyFill="0" applyBorder="0" applyAlignment="0" applyProtection="0"/>
    <xf numFmtId="0" fontId="64" fillId="0" borderId="0" applyBorder="0" applyAlignment="0" applyProtection="0"/>
    <xf numFmtId="164" fontId="4" fillId="0" borderId="0" applyFont="0" applyFill="0" applyBorder="0" applyAlignment="0" applyProtection="0"/>
    <xf numFmtId="0" fontId="4" fillId="0" borderId="0"/>
    <xf numFmtId="0" fontId="4" fillId="0" borderId="0"/>
    <xf numFmtId="0" fontId="4" fillId="0" borderId="0"/>
    <xf numFmtId="0" fontId="4" fillId="0" borderId="0"/>
    <xf numFmtId="0" fontId="1" fillId="0" borderId="0"/>
    <xf numFmtId="0" fontId="5"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165" fontId="4" fillId="0" borderId="0" applyFont="0" applyFill="0" applyBorder="0" applyAlignment="0" applyProtection="0"/>
    <xf numFmtId="0" fontId="62" fillId="0" borderId="25" applyNumberFormat="0" applyFill="0" applyAlignment="0" applyProtection="0"/>
  </cellStyleXfs>
  <cellXfs count="232">
    <xf numFmtId="0" fontId="0" fillId="0" borderId="0" xfId="0"/>
    <xf numFmtId="165" fontId="11" fillId="0" borderId="1" xfId="6" applyFont="1" applyBorder="1" applyAlignment="1" applyProtection="1">
      <alignment horizontal="center" vertical="center"/>
      <protection locked="0"/>
    </xf>
    <xf numFmtId="3" fontId="11" fillId="0" borderId="1" xfId="0" applyNumberFormat="1" applyFont="1" applyBorder="1" applyAlignment="1" applyProtection="1">
      <alignment horizontal="center" vertical="center" wrapText="1"/>
      <protection locked="0"/>
    </xf>
    <xf numFmtId="168" fontId="11" fillId="3" borderId="1" xfId="6" applyNumberFormat="1" applyFont="1" applyFill="1" applyBorder="1" applyAlignment="1" applyProtection="1">
      <alignment horizontal="left" vertical="center" wrapText="1"/>
      <protection locked="0"/>
    </xf>
    <xf numFmtId="168" fontId="11" fillId="3" borderId="1" xfId="6" applyNumberFormat="1" applyFont="1" applyFill="1" applyBorder="1" applyAlignment="1" applyProtection="1">
      <alignment horizontal="center" vertical="center" wrapText="1"/>
      <protection locked="0"/>
    </xf>
    <xf numFmtId="0" fontId="11" fillId="0" borderId="1" xfId="0" applyFont="1" applyBorder="1" applyAlignment="1" applyProtection="1">
      <alignment horizontal="center" vertical="center" wrapText="1"/>
      <protection locked="0"/>
    </xf>
    <xf numFmtId="165" fontId="11" fillId="0" borderId="1" xfId="6" applyFont="1" applyFill="1" applyBorder="1" applyAlignment="1" applyProtection="1">
      <alignment horizontal="center" vertical="center" wrapText="1"/>
      <protection locked="0"/>
    </xf>
    <xf numFmtId="168" fontId="11" fillId="5" borderId="1" xfId="6" applyNumberFormat="1" applyFont="1" applyFill="1" applyBorder="1" applyAlignment="1" applyProtection="1">
      <alignment horizontal="left" vertical="center" wrapText="1"/>
      <protection locked="0"/>
    </xf>
    <xf numFmtId="0" fontId="11" fillId="5" borderId="1" xfId="0" applyFont="1" applyFill="1" applyBorder="1" applyAlignment="1" applyProtection="1">
      <alignment horizontal="left" vertical="center" wrapText="1"/>
      <protection locked="0"/>
    </xf>
    <xf numFmtId="168" fontId="11" fillId="5" borderId="1" xfId="6" applyNumberFormat="1" applyFont="1" applyFill="1" applyBorder="1" applyAlignment="1" applyProtection="1">
      <alignment horizontal="center" vertical="center" wrapText="1"/>
      <protection locked="0"/>
    </xf>
    <xf numFmtId="0" fontId="11" fillId="5" borderId="1" xfId="0" applyFont="1" applyFill="1" applyBorder="1" applyAlignment="1" applyProtection="1">
      <alignment horizontal="center" vertical="center" wrapText="1"/>
      <protection locked="0"/>
    </xf>
    <xf numFmtId="0" fontId="13" fillId="0" borderId="0" xfId="16" applyFont="1" applyAlignment="1">
      <alignment vertical="center"/>
    </xf>
    <xf numFmtId="0" fontId="13" fillId="3" borderId="0" xfId="16" applyFont="1" applyFill="1" applyAlignment="1">
      <alignment vertical="center"/>
    </xf>
    <xf numFmtId="0" fontId="4" fillId="0" borderId="0" xfId="16" applyFont="1" applyAlignment="1">
      <alignment vertical="center"/>
    </xf>
    <xf numFmtId="0" fontId="4" fillId="0" borderId="0" xfId="16" applyFont="1" applyAlignment="1">
      <alignment vertical="center" wrapText="1"/>
    </xf>
    <xf numFmtId="0" fontId="43" fillId="11" borderId="22" xfId="16" applyFont="1" applyFill="1" applyBorder="1" applyAlignment="1">
      <alignment vertical="center"/>
    </xf>
    <xf numFmtId="0" fontId="43" fillId="11" borderId="22" xfId="16" applyFont="1" applyFill="1" applyBorder="1" applyAlignment="1">
      <alignment vertical="center" wrapText="1"/>
    </xf>
    <xf numFmtId="0" fontId="4" fillId="3" borderId="0" xfId="16" applyFont="1" applyFill="1" applyAlignment="1" applyProtection="1">
      <alignment vertical="center" wrapText="1"/>
      <protection locked="0"/>
    </xf>
    <xf numFmtId="0" fontId="43" fillId="11" borderId="0" xfId="16" applyFont="1" applyFill="1" applyAlignment="1">
      <alignment vertical="center"/>
    </xf>
    <xf numFmtId="0" fontId="43" fillId="3" borderId="0" xfId="16" applyFont="1" applyFill="1" applyAlignment="1">
      <alignment vertical="center"/>
    </xf>
    <xf numFmtId="0" fontId="43" fillId="3" borderId="0" xfId="16" applyFont="1" applyFill="1" applyAlignment="1">
      <alignment vertical="center" wrapText="1"/>
    </xf>
    <xf numFmtId="0" fontId="4" fillId="3" borderId="0" xfId="16" applyFont="1" applyFill="1" applyAlignment="1">
      <alignment vertical="center"/>
    </xf>
    <xf numFmtId="0" fontId="4" fillId="3" borderId="0" xfId="16" applyFont="1" applyFill="1" applyAlignment="1">
      <alignment vertical="center" wrapText="1"/>
    </xf>
    <xf numFmtId="0" fontId="4" fillId="0" borderId="5" xfId="16" applyFont="1" applyBorder="1" applyAlignment="1">
      <alignment vertical="center"/>
    </xf>
    <xf numFmtId="0" fontId="4" fillId="0" borderId="5" xfId="16" applyFont="1" applyBorder="1" applyAlignment="1">
      <alignment vertical="center" wrapText="1"/>
    </xf>
    <xf numFmtId="0" fontId="43" fillId="11" borderId="0" xfId="16" applyFont="1" applyFill="1" applyAlignment="1">
      <alignment vertical="center" wrapText="1"/>
    </xf>
    <xf numFmtId="0" fontId="43" fillId="11" borderId="3" xfId="16" applyFont="1" applyFill="1" applyBorder="1" applyAlignment="1">
      <alignment vertical="center" wrapText="1"/>
    </xf>
    <xf numFmtId="0" fontId="43" fillId="11" borderId="0" xfId="16" applyFont="1" applyFill="1" applyAlignment="1">
      <alignment horizontal="left" vertical="center" wrapText="1"/>
    </xf>
    <xf numFmtId="0" fontId="43" fillId="11" borderId="3" xfId="16" applyFont="1" applyFill="1" applyBorder="1" applyAlignment="1">
      <alignment horizontal="left" vertical="center"/>
    </xf>
    <xf numFmtId="0" fontId="43" fillId="12" borderId="0" xfId="16" applyFont="1" applyFill="1" applyAlignment="1">
      <alignment vertical="center"/>
    </xf>
    <xf numFmtId="0" fontId="43" fillId="11" borderId="22" xfId="16" applyFont="1" applyFill="1" applyBorder="1" applyAlignment="1">
      <alignment horizontal="right" vertical="center"/>
    </xf>
    <xf numFmtId="172" fontId="43" fillId="11" borderId="22" xfId="16" applyNumberFormat="1" applyFont="1" applyFill="1" applyBorder="1" applyAlignment="1">
      <alignment vertical="center"/>
    </xf>
    <xf numFmtId="172" fontId="4" fillId="0" borderId="0" xfId="16" applyNumberFormat="1" applyFont="1" applyAlignment="1">
      <alignment vertical="center"/>
    </xf>
    <xf numFmtId="172" fontId="43" fillId="11" borderId="0" xfId="16" applyNumberFormat="1" applyFont="1" applyFill="1" applyAlignment="1">
      <alignment vertical="center"/>
    </xf>
    <xf numFmtId="49" fontId="4" fillId="0" borderId="0" xfId="16" applyNumberFormat="1" applyFont="1" applyAlignment="1">
      <alignment vertical="center"/>
    </xf>
    <xf numFmtId="170" fontId="43" fillId="13" borderId="7" xfId="16" applyNumberFormat="1" applyFont="1" applyFill="1" applyBorder="1" applyAlignment="1">
      <alignment vertical="center"/>
    </xf>
    <xf numFmtId="0" fontId="50" fillId="3" borderId="0" xfId="16" applyFont="1" applyFill="1" applyAlignment="1">
      <alignment vertical="center"/>
    </xf>
    <xf numFmtId="0" fontId="41" fillId="11" borderId="22" xfId="16" applyFont="1" applyFill="1" applyBorder="1" applyAlignment="1">
      <alignment vertical="center"/>
    </xf>
    <xf numFmtId="0" fontId="41" fillId="11" borderId="22" xfId="16" applyFont="1" applyFill="1" applyBorder="1" applyAlignment="1">
      <alignment vertical="center" wrapText="1"/>
    </xf>
    <xf numFmtId="0" fontId="50" fillId="0" borderId="0" xfId="16" applyFont="1" applyAlignment="1">
      <alignment vertical="center"/>
    </xf>
    <xf numFmtId="0" fontId="50" fillId="0" borderId="0" xfId="16" applyFont="1" applyAlignment="1">
      <alignment vertical="center" wrapText="1"/>
    </xf>
    <xf numFmtId="0" fontId="58" fillId="0" borderId="0" xfId="0" applyFont="1"/>
    <xf numFmtId="0" fontId="46" fillId="0" borderId="0" xfId="26"/>
    <xf numFmtId="0" fontId="47" fillId="0" borderId="0" xfId="26" applyFont="1"/>
    <xf numFmtId="0" fontId="48" fillId="0" borderId="0" xfId="29" applyFont="1" applyAlignment="1">
      <alignment horizontal="center" vertical="center"/>
    </xf>
    <xf numFmtId="0" fontId="48" fillId="0" borderId="0" xfId="29" applyFont="1" applyAlignment="1">
      <alignment vertical="center"/>
    </xf>
    <xf numFmtId="0" fontId="11" fillId="0" borderId="0" xfId="29" applyFont="1" applyAlignment="1">
      <alignment vertical="center"/>
    </xf>
    <xf numFmtId="4" fontId="11" fillId="0" borderId="0" xfId="29" applyNumberFormat="1" applyFont="1" applyAlignment="1">
      <alignment horizontal="right" vertical="center"/>
    </xf>
    <xf numFmtId="0" fontId="11" fillId="0" borderId="0" xfId="29" applyFont="1" applyAlignment="1">
      <alignment vertical="center" wrapText="1"/>
    </xf>
    <xf numFmtId="0" fontId="11" fillId="0" borderId="0" xfId="29" applyFont="1" applyAlignment="1">
      <alignment horizontal="center" vertical="center" wrapText="1"/>
    </xf>
    <xf numFmtId="4" fontId="11" fillId="0" borderId="0" xfId="29" applyNumberFormat="1" applyFont="1" applyAlignment="1">
      <alignment horizontal="center" vertical="center" wrapText="1"/>
    </xf>
    <xf numFmtId="0" fontId="41" fillId="0" borderId="1" xfId="29" applyFont="1" applyBorder="1" applyAlignment="1">
      <alignment horizontal="center" vertical="center"/>
    </xf>
    <xf numFmtId="0" fontId="41" fillId="0" borderId="1" xfId="29" applyFont="1" applyBorder="1" applyAlignment="1">
      <alignment horizontal="justify" vertical="center"/>
    </xf>
    <xf numFmtId="0" fontId="41" fillId="0" borderId="1" xfId="29" applyFont="1" applyBorder="1" applyAlignment="1">
      <alignment horizontal="center" vertical="center" wrapText="1"/>
    </xf>
    <xf numFmtId="1" fontId="50" fillId="0" borderId="1" xfId="29" applyNumberFormat="1" applyFont="1" applyBorder="1" applyAlignment="1">
      <alignment horizontal="center" vertical="center"/>
    </xf>
    <xf numFmtId="0" fontId="41" fillId="0" borderId="1" xfId="29" applyFont="1" applyBorder="1" applyAlignment="1">
      <alignment horizontal="justify" vertical="center" wrapText="1"/>
    </xf>
    <xf numFmtId="0" fontId="41" fillId="5" borderId="1" xfId="29" applyFont="1" applyFill="1" applyBorder="1" applyAlignment="1">
      <alignment horizontal="justify" vertical="center"/>
    </xf>
    <xf numFmtId="173" fontId="41" fillId="0" borderId="1" xfId="29" applyNumberFormat="1" applyFont="1" applyBorder="1" applyAlignment="1">
      <alignment horizontal="center" vertical="center" wrapText="1"/>
    </xf>
    <xf numFmtId="0" fontId="50" fillId="10" borderId="1" xfId="29" applyFont="1" applyFill="1" applyBorder="1"/>
    <xf numFmtId="0" fontId="50" fillId="10" borderId="16" xfId="29" applyFont="1" applyFill="1" applyBorder="1"/>
    <xf numFmtId="4" fontId="60" fillId="0" borderId="9" xfId="40" applyNumberFormat="1" applyFont="1" applyBorder="1" applyAlignment="1">
      <alignment vertical="center"/>
    </xf>
    <xf numFmtId="4" fontId="60" fillId="0" borderId="9" xfId="40" applyNumberFormat="1" applyFont="1" applyBorder="1" applyAlignment="1">
      <alignment horizontal="left" vertical="center"/>
    </xf>
    <xf numFmtId="0" fontId="61" fillId="0" borderId="9" xfId="40" applyFont="1" applyBorder="1" applyAlignment="1">
      <alignment horizontal="center" vertical="center"/>
    </xf>
    <xf numFmtId="0" fontId="60" fillId="0" borderId="7" xfId="40" applyFont="1" applyBorder="1"/>
    <xf numFmtId="0" fontId="61" fillId="0" borderId="21" xfId="40" applyFont="1" applyBorder="1" applyAlignment="1">
      <alignment vertical="center"/>
    </xf>
    <xf numFmtId="4" fontId="61" fillId="0" borderId="21" xfId="40" applyNumberFormat="1" applyFont="1" applyBorder="1" applyAlignment="1">
      <alignment horizontal="right" vertical="center"/>
    </xf>
    <xf numFmtId="4" fontId="60" fillId="0" borderId="1" xfId="40" applyNumberFormat="1" applyFont="1" applyBorder="1" applyAlignment="1">
      <alignment vertical="center"/>
    </xf>
    <xf numFmtId="3" fontId="61" fillId="0" borderId="21" xfId="40" applyNumberFormat="1" applyFont="1" applyBorder="1" applyAlignment="1">
      <alignment horizontal="center" vertical="center"/>
    </xf>
    <xf numFmtId="4" fontId="61" fillId="0" borderId="21" xfId="40" applyNumberFormat="1" applyFont="1" applyBorder="1" applyAlignment="1">
      <alignment vertical="center"/>
    </xf>
    <xf numFmtId="4" fontId="60" fillId="0" borderId="1" xfId="40" applyNumberFormat="1" applyFont="1" applyBorder="1" applyAlignment="1">
      <alignment horizontal="left" vertical="center"/>
    </xf>
    <xf numFmtId="4" fontId="60" fillId="0" borderId="9" xfId="40" applyNumberFormat="1" applyFont="1" applyBorder="1" applyAlignment="1">
      <alignment horizontal="center" vertical="center"/>
    </xf>
    <xf numFmtId="0" fontId="0" fillId="0" borderId="29" xfId="0" applyBorder="1"/>
    <xf numFmtId="0" fontId="60" fillId="0" borderId="2" xfId="40" applyFont="1" applyBorder="1"/>
    <xf numFmtId="0" fontId="61" fillId="0" borderId="3" xfId="40" applyFont="1" applyBorder="1" applyAlignment="1">
      <alignment horizontal="center" vertical="center" wrapText="1"/>
    </xf>
    <xf numFmtId="0" fontId="61" fillId="0" borderId="7" xfId="40" applyFont="1" applyBorder="1" applyAlignment="1">
      <alignment horizontal="center" vertical="center" wrapText="1"/>
    </xf>
    <xf numFmtId="0" fontId="61" fillId="0" borderId="5" xfId="40" applyFont="1" applyBorder="1" applyAlignment="1">
      <alignment horizontal="center" vertical="center" wrapText="1"/>
    </xf>
    <xf numFmtId="0" fontId="61" fillId="0" borderId="6" xfId="40" applyFont="1" applyBorder="1" applyAlignment="1">
      <alignment horizontal="center" vertical="center" wrapText="1"/>
    </xf>
    <xf numFmtId="174" fontId="61" fillId="0" borderId="1" xfId="40" applyNumberFormat="1" applyFont="1" applyBorder="1" applyAlignment="1">
      <alignment horizontal="center" vertical="center"/>
    </xf>
    <xf numFmtId="165" fontId="60" fillId="0" borderId="1" xfId="6" applyFont="1" applyBorder="1" applyAlignment="1">
      <alignment vertical="center"/>
    </xf>
    <xf numFmtId="165" fontId="60" fillId="0" borderId="9" xfId="6" applyFont="1" applyBorder="1" applyAlignment="1">
      <alignment vertical="center"/>
    </xf>
    <xf numFmtId="4" fontId="60" fillId="5" borderId="1" xfId="40" applyNumberFormat="1" applyFont="1" applyFill="1" applyBorder="1" applyAlignment="1">
      <alignment horizontal="left" vertical="center"/>
    </xf>
    <xf numFmtId="0" fontId="61" fillId="5" borderId="9" xfId="40" applyFont="1" applyFill="1" applyBorder="1" applyAlignment="1">
      <alignment horizontal="center" vertical="center"/>
    </xf>
    <xf numFmtId="0" fontId="0" fillId="0" borderId="0" xfId="0" applyAlignment="1">
      <alignment horizontal="center" vertical="center"/>
    </xf>
    <xf numFmtId="165" fontId="7" fillId="0" borderId="0" xfId="6" applyFont="1" applyAlignment="1" applyProtection="1">
      <alignment horizontal="center" vertical="center"/>
    </xf>
    <xf numFmtId="0" fontId="7" fillId="0" borderId="0" xfId="0" applyFont="1" applyAlignment="1">
      <alignment horizontal="center" vertical="center"/>
    </xf>
    <xf numFmtId="4" fontId="12" fillId="0" borderId="0" xfId="0" applyNumberFormat="1" applyFont="1" applyAlignment="1">
      <alignment horizontal="center" vertical="center"/>
    </xf>
    <xf numFmtId="2" fontId="21" fillId="4" borderId="8" xfId="0" applyNumberFormat="1" applyFont="1" applyFill="1" applyBorder="1" applyAlignment="1">
      <alignment horizontal="center" vertical="center" wrapText="1"/>
    </xf>
    <xf numFmtId="2" fontId="21" fillId="4" borderId="9" xfId="0" applyNumberFormat="1" applyFont="1" applyFill="1" applyBorder="1" applyAlignment="1">
      <alignment horizontal="center" vertical="center" wrapText="1"/>
    </xf>
    <xf numFmtId="165" fontId="11" fillId="0" borderId="1" xfId="6" applyFont="1" applyBorder="1" applyAlignment="1" applyProtection="1">
      <alignment horizontal="center" vertical="center"/>
    </xf>
    <xf numFmtId="3" fontId="9" fillId="3" borderId="0" xfId="0" applyNumberFormat="1" applyFont="1" applyFill="1" applyAlignment="1">
      <alignment horizontal="center" vertical="center"/>
    </xf>
    <xf numFmtId="4" fontId="9" fillId="3" borderId="0" xfId="0" applyNumberFormat="1" applyFont="1" applyFill="1" applyAlignment="1">
      <alignment horizontal="center" vertical="center" wrapText="1"/>
    </xf>
    <xf numFmtId="165" fontId="9" fillId="3" borderId="0" xfId="6" applyFont="1" applyFill="1" applyBorder="1" applyAlignment="1" applyProtection="1">
      <alignment horizontal="center" vertical="center" wrapText="1"/>
    </xf>
    <xf numFmtId="4" fontId="10" fillId="3" borderId="0" xfId="0" applyNumberFormat="1" applyFont="1" applyFill="1" applyAlignment="1">
      <alignment horizontal="center" vertical="center" wrapText="1"/>
    </xf>
    <xf numFmtId="165" fontId="10" fillId="0" borderId="0" xfId="6" applyFont="1" applyAlignment="1" applyProtection="1">
      <alignment horizontal="center" vertical="center"/>
    </xf>
    <xf numFmtId="166" fontId="10" fillId="0" borderId="0" xfId="0" applyNumberFormat="1" applyFont="1" applyAlignment="1">
      <alignment horizontal="center" vertical="center"/>
    </xf>
    <xf numFmtId="4" fontId="11" fillId="0" borderId="0" xfId="1" applyNumberFormat="1" applyFont="1" applyFill="1" applyBorder="1" applyAlignment="1" applyProtection="1">
      <alignment horizontal="center" vertical="center"/>
    </xf>
    <xf numFmtId="165" fontId="5" fillId="0" borderId="0" xfId="6" applyFont="1" applyAlignment="1" applyProtection="1">
      <alignment horizontal="center" vertical="center"/>
    </xf>
    <xf numFmtId="0" fontId="13" fillId="0" borderId="15" xfId="0" applyFont="1" applyBorder="1" applyAlignment="1">
      <alignment vertical="center" wrapText="1"/>
    </xf>
    <xf numFmtId="0" fontId="40" fillId="0" borderId="0" xfId="0" applyFont="1" applyAlignment="1">
      <alignment horizontal="center" vertical="center"/>
    </xf>
    <xf numFmtId="2" fontId="21" fillId="9" borderId="9" xfId="0" applyNumberFormat="1" applyFont="1" applyFill="1" applyBorder="1" applyAlignment="1">
      <alignment horizontal="center" vertical="center" wrapText="1"/>
    </xf>
    <xf numFmtId="165" fontId="8" fillId="2" borderId="1" xfId="6" applyFont="1" applyFill="1" applyBorder="1" applyAlignment="1" applyProtection="1">
      <alignment horizontal="center" vertical="center" wrapText="1"/>
    </xf>
    <xf numFmtId="165" fontId="8" fillId="9" borderId="1" xfId="6" applyFont="1" applyFill="1" applyBorder="1" applyAlignment="1" applyProtection="1">
      <alignment horizontal="center" vertical="center" wrapText="1"/>
    </xf>
    <xf numFmtId="165" fontId="11" fillId="0" borderId="16" xfId="6" applyFont="1" applyBorder="1" applyAlignment="1" applyProtection="1">
      <alignment horizontal="center" vertical="center"/>
      <protection locked="0"/>
    </xf>
    <xf numFmtId="165" fontId="8" fillId="2" borderId="16" xfId="6" applyFont="1" applyFill="1" applyBorder="1" applyAlignment="1" applyProtection="1">
      <alignment horizontal="center" vertical="center" wrapText="1"/>
    </xf>
    <xf numFmtId="165" fontId="8" fillId="9" borderId="16" xfId="6" applyFont="1" applyFill="1" applyBorder="1" applyAlignment="1" applyProtection="1">
      <alignment horizontal="center" vertical="center"/>
    </xf>
    <xf numFmtId="165" fontId="11" fillId="0" borderId="16" xfId="6" applyFont="1" applyBorder="1" applyAlignment="1" applyProtection="1">
      <alignment horizontal="center" vertical="center"/>
    </xf>
    <xf numFmtId="2" fontId="21" fillId="9" borderId="30" xfId="0" applyNumberFormat="1" applyFont="1" applyFill="1" applyBorder="1" applyAlignment="1">
      <alignment horizontal="center" vertical="center" wrapText="1"/>
    </xf>
    <xf numFmtId="165" fontId="11" fillId="0" borderId="17" xfId="6" applyFont="1" applyBorder="1" applyAlignment="1" applyProtection="1">
      <alignment horizontal="center" vertical="center"/>
    </xf>
    <xf numFmtId="165" fontId="8" fillId="2" borderId="17" xfId="6" applyFont="1" applyFill="1" applyBorder="1" applyAlignment="1" applyProtection="1">
      <alignment horizontal="center" vertical="center" wrapText="1"/>
    </xf>
    <xf numFmtId="2" fontId="21" fillId="4" borderId="30" xfId="0" applyNumberFormat="1" applyFont="1" applyFill="1" applyBorder="1" applyAlignment="1">
      <alignment horizontal="center" vertical="center" wrapText="1"/>
    </xf>
    <xf numFmtId="0" fontId="0" fillId="0" borderId="17" xfId="0" applyBorder="1" applyAlignment="1" applyProtection="1">
      <alignment horizontal="center" vertical="center"/>
      <protection locked="0"/>
    </xf>
    <xf numFmtId="165" fontId="8" fillId="15" borderId="17" xfId="6" applyFont="1" applyFill="1" applyBorder="1" applyAlignment="1" applyProtection="1">
      <alignment horizontal="center" vertical="center" wrapText="1"/>
    </xf>
    <xf numFmtId="4" fontId="8" fillId="15" borderId="17" xfId="0" applyNumberFormat="1" applyFont="1" applyFill="1" applyBorder="1" applyAlignment="1">
      <alignment horizontal="center" vertical="center" wrapText="1"/>
    </xf>
    <xf numFmtId="2" fontId="21" fillId="9" borderId="31" xfId="0" applyNumberFormat="1" applyFont="1" applyFill="1" applyBorder="1" applyAlignment="1">
      <alignment horizontal="center" vertical="center" wrapText="1"/>
    </xf>
    <xf numFmtId="2" fontId="21" fillId="9" borderId="32" xfId="0" applyNumberFormat="1" applyFont="1" applyFill="1" applyBorder="1" applyAlignment="1">
      <alignment horizontal="center" vertical="center" wrapText="1"/>
    </xf>
    <xf numFmtId="165" fontId="11" fillId="0" borderId="33" xfId="6" applyFont="1" applyBorder="1" applyAlignment="1" applyProtection="1">
      <alignment horizontal="center" vertical="center"/>
    </xf>
    <xf numFmtId="165" fontId="8" fillId="9" borderId="34" xfId="6" applyFont="1" applyFill="1" applyBorder="1" applyAlignment="1" applyProtection="1">
      <alignment horizontal="center" vertical="center"/>
    </xf>
    <xf numFmtId="165" fontId="8" fillId="2" borderId="33" xfId="6" applyFont="1" applyFill="1" applyBorder="1" applyAlignment="1" applyProtection="1">
      <alignment horizontal="center" vertical="center" wrapText="1"/>
    </xf>
    <xf numFmtId="165" fontId="8" fillId="2" borderId="34" xfId="6" applyFont="1" applyFill="1" applyBorder="1" applyAlignment="1" applyProtection="1">
      <alignment horizontal="center" vertical="center" wrapText="1"/>
    </xf>
    <xf numFmtId="165" fontId="11" fillId="0" borderId="34" xfId="6" applyFont="1" applyBorder="1" applyAlignment="1" applyProtection="1">
      <alignment horizontal="center" vertical="center"/>
    </xf>
    <xf numFmtId="165" fontId="4" fillId="3" borderId="0" xfId="6" applyFont="1" applyFill="1" applyAlignment="1" applyProtection="1">
      <alignment vertical="center"/>
    </xf>
    <xf numFmtId="165" fontId="4" fillId="0" borderId="0" xfId="6" applyFont="1" applyAlignment="1" applyProtection="1">
      <alignment vertical="center"/>
    </xf>
    <xf numFmtId="165" fontId="43" fillId="11" borderId="22" xfId="6" applyFont="1" applyFill="1" applyBorder="1" applyAlignment="1" applyProtection="1">
      <alignment vertical="center"/>
    </xf>
    <xf numFmtId="165" fontId="43" fillId="11" borderId="0" xfId="6" applyFont="1" applyFill="1" applyBorder="1" applyAlignment="1" applyProtection="1">
      <alignment vertical="center"/>
    </xf>
    <xf numFmtId="165" fontId="43" fillId="3" borderId="0" xfId="6" applyFont="1" applyFill="1" applyAlignment="1" applyProtection="1">
      <alignment vertical="center"/>
    </xf>
    <xf numFmtId="165" fontId="43" fillId="13" borderId="7" xfId="6" applyFont="1" applyFill="1" applyBorder="1" applyAlignment="1" applyProtection="1">
      <alignment vertical="center"/>
    </xf>
    <xf numFmtId="165" fontId="41" fillId="11" borderId="22" xfId="6" applyFont="1" applyFill="1" applyBorder="1" applyAlignment="1" applyProtection="1">
      <alignment vertical="center"/>
    </xf>
    <xf numFmtId="165" fontId="50" fillId="3" borderId="0" xfId="6" applyFont="1" applyFill="1" applyAlignment="1" applyProtection="1">
      <alignment vertical="center"/>
    </xf>
    <xf numFmtId="165" fontId="56" fillId="11" borderId="22" xfId="6" applyFont="1" applyFill="1" applyBorder="1" applyAlignment="1" applyProtection="1">
      <alignment vertical="center"/>
    </xf>
    <xf numFmtId="165" fontId="59" fillId="3" borderId="0" xfId="6" applyFont="1" applyFill="1" applyAlignment="1" applyProtection="1">
      <alignment vertical="center"/>
    </xf>
    <xf numFmtId="0" fontId="43" fillId="11" borderId="22" xfId="16" applyFont="1" applyFill="1" applyBorder="1" applyAlignment="1">
      <alignment horizontal="center" vertical="center"/>
    </xf>
    <xf numFmtId="0" fontId="4" fillId="16" borderId="0" xfId="16" applyFont="1" applyFill="1" applyAlignment="1">
      <alignment vertical="center"/>
    </xf>
    <xf numFmtId="0" fontId="13" fillId="0" borderId="0" xfId="16" applyFont="1" applyAlignment="1">
      <alignment horizontal="left"/>
    </xf>
    <xf numFmtId="0" fontId="13" fillId="0" borderId="0" xfId="16" applyFont="1" applyAlignment="1">
      <alignment horizontal="left" vertical="center"/>
    </xf>
    <xf numFmtId="0" fontId="47" fillId="0" borderId="0" xfId="0" applyFont="1"/>
    <xf numFmtId="0" fontId="41" fillId="11" borderId="3" xfId="16" applyFont="1" applyFill="1" applyBorder="1" applyAlignment="1">
      <alignment horizontal="left" vertical="center"/>
    </xf>
    <xf numFmtId="165" fontId="41" fillId="13" borderId="7" xfId="6" applyFont="1" applyFill="1" applyBorder="1" applyAlignment="1" applyProtection="1">
      <alignment vertical="center"/>
    </xf>
    <xf numFmtId="165" fontId="50" fillId="0" borderId="0" xfId="6" applyFont="1" applyAlignment="1" applyProtection="1">
      <alignment vertical="center"/>
    </xf>
    <xf numFmtId="0" fontId="41" fillId="11" borderId="22" xfId="16" applyFont="1" applyFill="1" applyBorder="1" applyAlignment="1">
      <alignment horizontal="left" vertical="center"/>
    </xf>
    <xf numFmtId="0" fontId="41" fillId="11" borderId="22" xfId="16" applyFont="1" applyFill="1" applyBorder="1" applyAlignment="1">
      <alignment horizontal="left" vertical="center" wrapText="1"/>
    </xf>
    <xf numFmtId="0" fontId="50" fillId="0" borderId="0" xfId="16" applyFont="1" applyAlignment="1">
      <alignment horizontal="left" vertical="center"/>
    </xf>
    <xf numFmtId="0" fontId="50" fillId="0" borderId="0" xfId="16" applyFont="1" applyAlignment="1">
      <alignment horizontal="left" vertical="center" wrapText="1"/>
    </xf>
    <xf numFmtId="0" fontId="4" fillId="16" borderId="0" xfId="16" applyFont="1" applyFill="1" applyAlignment="1">
      <alignment vertical="center" wrapText="1"/>
    </xf>
    <xf numFmtId="170" fontId="4" fillId="0" borderId="0" xfId="6" applyNumberFormat="1" applyFont="1" applyAlignment="1" applyProtection="1">
      <alignment horizontal="right" vertical="center"/>
      <protection locked="0"/>
    </xf>
    <xf numFmtId="0" fontId="39" fillId="0" borderId="0" xfId="0" applyFont="1"/>
    <xf numFmtId="170" fontId="4" fillId="0" borderId="0" xfId="6" applyNumberFormat="1" applyFont="1" applyAlignment="1" applyProtection="1">
      <alignment horizontal="right" vertical="center"/>
    </xf>
    <xf numFmtId="170" fontId="4" fillId="0" borderId="0" xfId="16" applyNumberFormat="1" applyFont="1" applyAlignment="1">
      <alignment vertical="center"/>
    </xf>
    <xf numFmtId="0" fontId="52" fillId="0" borderId="0" xfId="0" applyFont="1" applyAlignment="1">
      <alignment horizontal="left"/>
    </xf>
    <xf numFmtId="0" fontId="52" fillId="0" borderId="0" xfId="0" applyFont="1"/>
    <xf numFmtId="0" fontId="4" fillId="14" borderId="0" xfId="16" applyFont="1" applyFill="1" applyAlignment="1" applyProtection="1">
      <alignment vertical="center" wrapText="1"/>
      <protection locked="0"/>
    </xf>
    <xf numFmtId="0" fontId="4" fillId="5" borderId="0" xfId="16" applyFont="1" applyFill="1" applyAlignment="1" applyProtection="1">
      <alignment vertical="center" wrapText="1"/>
      <protection locked="0"/>
    </xf>
    <xf numFmtId="0" fontId="50" fillId="0" borderId="1" xfId="29" applyFont="1" applyBorder="1" applyAlignment="1">
      <alignment horizontal="justify" vertical="center"/>
    </xf>
    <xf numFmtId="0" fontId="50" fillId="0" borderId="1" xfId="29" applyFont="1" applyBorder="1" applyAlignment="1">
      <alignment horizontal="center" vertical="center" wrapText="1"/>
    </xf>
    <xf numFmtId="173" fontId="50" fillId="0" borderId="1" xfId="29" applyNumberFormat="1" applyFont="1" applyBorder="1" applyAlignment="1">
      <alignment horizontal="center" vertical="center" wrapText="1"/>
    </xf>
    <xf numFmtId="0" fontId="50" fillId="0" borderId="1" xfId="29" applyFont="1" applyBorder="1" applyAlignment="1">
      <alignment horizontal="justify" vertical="center" wrapText="1"/>
    </xf>
    <xf numFmtId="0" fontId="66" fillId="2" borderId="16" xfId="0" applyFont="1" applyFill="1" applyBorder="1" applyAlignment="1">
      <alignment horizontal="center" vertical="center" wrapText="1"/>
    </xf>
    <xf numFmtId="0" fontId="66" fillId="2" borderId="21" xfId="0" applyFont="1" applyFill="1" applyBorder="1" applyAlignment="1">
      <alignment horizontal="center" vertical="center" wrapText="1"/>
    </xf>
    <xf numFmtId="0" fontId="66" fillId="2" borderId="17" xfId="0" applyFont="1" applyFill="1" applyBorder="1" applyAlignment="1">
      <alignment horizontal="center" vertical="center" wrapText="1"/>
    </xf>
    <xf numFmtId="0" fontId="45" fillId="2" borderId="16" xfId="0" applyFont="1" applyFill="1" applyBorder="1" applyAlignment="1">
      <alignment horizontal="center" vertical="center" wrapText="1"/>
    </xf>
    <xf numFmtId="0" fontId="45" fillId="2" borderId="21" xfId="0" applyFont="1" applyFill="1" applyBorder="1" applyAlignment="1">
      <alignment horizontal="center" vertical="center" wrapText="1"/>
    </xf>
    <xf numFmtId="0" fontId="45" fillId="2" borderId="17"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2" xfId="0" applyFont="1" applyFill="1" applyBorder="1" applyAlignment="1">
      <alignment horizontal="center" vertical="center" wrapText="1"/>
    </xf>
    <xf numFmtId="0" fontId="21" fillId="4" borderId="10" xfId="0" applyFont="1" applyFill="1" applyBorder="1" applyAlignment="1">
      <alignment horizontal="center" vertical="center" wrapText="1"/>
    </xf>
    <xf numFmtId="0" fontId="21" fillId="4" borderId="9" xfId="0" applyFont="1" applyFill="1" applyBorder="1" applyAlignment="1">
      <alignment horizontal="center" vertical="center" wrapText="1"/>
    </xf>
    <xf numFmtId="0" fontId="38" fillId="4" borderId="11" xfId="0" applyFont="1" applyFill="1" applyBorder="1" applyAlignment="1">
      <alignment horizontal="center" vertical="center" wrapText="1"/>
    </xf>
    <xf numFmtId="0" fontId="38" fillId="4" borderId="5" xfId="0" applyFont="1" applyFill="1" applyBorder="1" applyAlignment="1">
      <alignment horizontal="center" vertical="center" wrapText="1"/>
    </xf>
    <xf numFmtId="0" fontId="38" fillId="4" borderId="6" xfId="0" applyFont="1" applyFill="1" applyBorder="1" applyAlignment="1">
      <alignment horizontal="center" vertical="center" wrapText="1"/>
    </xf>
    <xf numFmtId="0" fontId="20" fillId="9" borderId="9" xfId="0" applyFont="1" applyFill="1" applyBorder="1" applyAlignment="1">
      <alignment horizontal="center" vertical="center" wrapText="1"/>
    </xf>
    <xf numFmtId="0" fontId="20" fillId="9" borderId="1" xfId="0" applyFont="1" applyFill="1" applyBorder="1" applyAlignment="1">
      <alignment horizontal="center" vertical="center" wrapText="1"/>
    </xf>
    <xf numFmtId="0" fontId="21" fillId="4" borderId="1" xfId="0" applyFont="1" applyFill="1" applyBorder="1" applyAlignment="1">
      <alignment horizontal="center" vertical="center" wrapText="1"/>
    </xf>
    <xf numFmtId="2" fontId="21" fillId="9" borderId="12" xfId="0" applyNumberFormat="1" applyFont="1" applyFill="1" applyBorder="1" applyAlignment="1">
      <alignment horizontal="center" vertical="center" wrapText="1"/>
    </xf>
    <xf numFmtId="2" fontId="21" fillId="9" borderId="9" xfId="0" applyNumberFormat="1" applyFont="1" applyFill="1" applyBorder="1" applyAlignment="1">
      <alignment horizontal="center" vertical="center" wrapText="1"/>
    </xf>
    <xf numFmtId="0" fontId="38" fillId="4" borderId="13" xfId="0" applyFont="1" applyFill="1" applyBorder="1" applyAlignment="1">
      <alignment horizontal="center" vertical="center" wrapText="1"/>
    </xf>
    <xf numFmtId="0" fontId="38" fillId="4" borderId="7" xfId="0" applyFont="1" applyFill="1" applyBorder="1" applyAlignment="1">
      <alignment horizontal="center" vertical="center" wrapText="1"/>
    </xf>
    <xf numFmtId="0" fontId="39" fillId="0" borderId="7" xfId="0" applyFont="1" applyBorder="1"/>
    <xf numFmtId="0" fontId="39" fillId="0" borderId="14" xfId="0" applyFont="1" applyBorder="1"/>
    <xf numFmtId="0" fontId="3" fillId="7" borderId="3" xfId="0" applyFont="1" applyFill="1" applyBorder="1" applyAlignment="1">
      <alignment horizontal="center" vertical="center" wrapText="1"/>
    </xf>
    <xf numFmtId="0" fontId="3" fillId="7" borderId="7" xfId="0" applyFont="1" applyFill="1" applyBorder="1" applyAlignment="1">
      <alignment horizontal="center" vertical="center" wrapText="1"/>
    </xf>
    <xf numFmtId="0" fontId="3" fillId="7" borderId="2" xfId="0" applyFont="1" applyFill="1" applyBorder="1" applyAlignment="1">
      <alignment horizontal="center" vertical="center" wrapText="1"/>
    </xf>
    <xf numFmtId="2" fontId="38" fillId="4" borderId="4" xfId="0" applyNumberFormat="1" applyFont="1" applyFill="1" applyBorder="1" applyAlignment="1">
      <alignment horizontal="center" vertical="center"/>
    </xf>
    <xf numFmtId="2" fontId="38" fillId="4" borderId="5" xfId="0" applyNumberFormat="1" applyFont="1" applyFill="1" applyBorder="1" applyAlignment="1">
      <alignment horizontal="center" vertical="center"/>
    </xf>
    <xf numFmtId="2" fontId="38" fillId="4" borderId="6" xfId="0" applyNumberFormat="1" applyFont="1" applyFill="1" applyBorder="1" applyAlignment="1">
      <alignment horizontal="center" vertical="center"/>
    </xf>
    <xf numFmtId="2" fontId="21" fillId="4" borderId="12" xfId="0" applyNumberFormat="1" applyFont="1" applyFill="1" applyBorder="1" applyAlignment="1">
      <alignment horizontal="center" vertical="center" wrapText="1"/>
    </xf>
    <xf numFmtId="2" fontId="21" fillId="4" borderId="9" xfId="0" applyNumberFormat="1" applyFont="1" applyFill="1" applyBorder="1" applyAlignment="1">
      <alignment horizontal="center" vertical="center" wrapText="1"/>
    </xf>
    <xf numFmtId="2" fontId="38" fillId="4" borderId="13" xfId="0" applyNumberFormat="1" applyFont="1" applyFill="1" applyBorder="1" applyAlignment="1">
      <alignment horizontal="center" vertical="center" wrapText="1"/>
    </xf>
    <xf numFmtId="2" fontId="38" fillId="4" borderId="7" xfId="0" applyNumberFormat="1" applyFont="1" applyFill="1" applyBorder="1" applyAlignment="1">
      <alignment horizontal="center" vertical="center" wrapText="1"/>
    </xf>
    <xf numFmtId="2" fontId="38" fillId="4" borderId="14" xfId="0" applyNumberFormat="1" applyFont="1" applyFill="1" applyBorder="1" applyAlignment="1">
      <alignment horizontal="center" vertical="center" wrapText="1"/>
    </xf>
    <xf numFmtId="0" fontId="40" fillId="0" borderId="3" xfId="0" applyFont="1" applyBorder="1" applyAlignment="1">
      <alignment horizontal="center" vertical="center" wrapText="1"/>
    </xf>
    <xf numFmtId="0" fontId="40" fillId="0" borderId="7" xfId="0" applyFont="1" applyBorder="1" applyAlignment="1">
      <alignment horizontal="center" vertical="center" wrapText="1"/>
    </xf>
    <xf numFmtId="0" fontId="40" fillId="0" borderId="2" xfId="0" applyFont="1" applyBorder="1" applyAlignment="1">
      <alignment horizontal="center" vertical="center" wrapText="1"/>
    </xf>
    <xf numFmtId="0" fontId="3" fillId="8" borderId="3" xfId="0" applyFont="1" applyFill="1" applyBorder="1" applyAlignment="1">
      <alignment horizontal="center" vertical="center" wrapText="1"/>
    </xf>
    <xf numFmtId="0" fontId="3" fillId="8" borderId="7" xfId="0" applyFont="1" applyFill="1" applyBorder="1" applyAlignment="1">
      <alignment horizontal="center" vertical="center" wrapText="1"/>
    </xf>
    <xf numFmtId="0" fontId="3" fillId="8" borderId="2" xfId="0" applyFont="1" applyFill="1" applyBorder="1" applyAlignment="1">
      <alignment horizontal="center" vertical="center" wrapText="1"/>
    </xf>
    <xf numFmtId="0" fontId="20" fillId="4" borderId="9" xfId="0" applyFont="1" applyFill="1" applyBorder="1" applyAlignment="1">
      <alignment horizontal="center" vertical="center" wrapText="1"/>
    </xf>
    <xf numFmtId="0" fontId="20" fillId="4" borderId="1" xfId="0" applyFont="1" applyFill="1" applyBorder="1" applyAlignment="1">
      <alignment horizontal="center" vertical="center" wrapText="1"/>
    </xf>
    <xf numFmtId="0" fontId="43" fillId="11" borderId="7" xfId="16" applyFont="1" applyFill="1" applyBorder="1" applyAlignment="1">
      <alignment horizontal="left" vertical="center" wrapText="1"/>
    </xf>
    <xf numFmtId="0" fontId="43" fillId="11" borderId="5" xfId="16" applyFont="1" applyFill="1" applyBorder="1" applyAlignment="1">
      <alignment horizontal="center" vertical="center" wrapText="1"/>
    </xf>
    <xf numFmtId="0" fontId="69" fillId="11" borderId="0" xfId="16" applyFont="1" applyFill="1" applyAlignment="1" applyProtection="1">
      <alignment horizontal="center" vertical="center"/>
      <protection locked="0"/>
    </xf>
    <xf numFmtId="0" fontId="43" fillId="12" borderId="24" xfId="16" applyFont="1" applyFill="1" applyBorder="1" applyAlignment="1">
      <alignment horizontal="left" vertical="center" wrapText="1"/>
    </xf>
    <xf numFmtId="0" fontId="44" fillId="0" borderId="24" xfId="16" applyFont="1" applyBorder="1"/>
    <xf numFmtId="0" fontId="43" fillId="11" borderId="3" xfId="16" applyFont="1" applyFill="1" applyBorder="1" applyAlignment="1">
      <alignment horizontal="left" vertical="center" wrapText="1"/>
    </xf>
    <xf numFmtId="0" fontId="44" fillId="0" borderId="7" xfId="16" applyFont="1" applyBorder="1" applyAlignment="1">
      <alignment wrapText="1"/>
    </xf>
    <xf numFmtId="0" fontId="41" fillId="11" borderId="23" xfId="16" applyFont="1" applyFill="1" applyBorder="1" applyAlignment="1">
      <alignment horizontal="center" vertical="center" wrapText="1"/>
    </xf>
    <xf numFmtId="0" fontId="53" fillId="0" borderId="23" xfId="16" applyFont="1" applyBorder="1"/>
    <xf numFmtId="0" fontId="43" fillId="11" borderId="5" xfId="16" applyFont="1" applyFill="1" applyBorder="1" applyAlignment="1">
      <alignment horizontal="left" vertical="center" wrapText="1"/>
    </xf>
    <xf numFmtId="0" fontId="43" fillId="11" borderId="0" xfId="16" applyFont="1" applyFill="1" applyAlignment="1">
      <alignment horizontal="left" vertical="center"/>
    </xf>
    <xf numFmtId="165" fontId="41" fillId="11" borderId="23" xfId="6" applyFont="1" applyFill="1" applyBorder="1" applyAlignment="1" applyProtection="1">
      <alignment horizontal="center" vertical="center"/>
    </xf>
    <xf numFmtId="0" fontId="68" fillId="17" borderId="3" xfId="16" applyFont="1" applyFill="1" applyBorder="1" applyAlignment="1">
      <alignment horizontal="center" vertical="center" wrapText="1"/>
    </xf>
    <xf numFmtId="0" fontId="68" fillId="17" borderId="7" xfId="16" applyFont="1" applyFill="1" applyBorder="1" applyAlignment="1">
      <alignment horizontal="center" vertical="center" wrapText="1"/>
    </xf>
    <xf numFmtId="0" fontId="68" fillId="17" borderId="2" xfId="16" applyFont="1" applyFill="1" applyBorder="1" applyAlignment="1">
      <alignment horizontal="center" vertical="center" wrapText="1"/>
    </xf>
    <xf numFmtId="0" fontId="41" fillId="11" borderId="23" xfId="16" applyFont="1" applyFill="1" applyBorder="1" applyAlignment="1">
      <alignment horizontal="left" vertical="center" wrapText="1"/>
    </xf>
    <xf numFmtId="0" fontId="53" fillId="0" borderId="23" xfId="16" applyFont="1" applyBorder="1" applyAlignment="1">
      <alignment horizontal="left"/>
    </xf>
    <xf numFmtId="0" fontId="54" fillId="11" borderId="3" xfId="16" applyFont="1" applyFill="1" applyBorder="1" applyAlignment="1">
      <alignment horizontal="left" vertical="center" wrapText="1"/>
    </xf>
    <xf numFmtId="0" fontId="55" fillId="0" borderId="7" xfId="16" applyFont="1" applyBorder="1" applyAlignment="1">
      <alignment horizontal="left"/>
    </xf>
    <xf numFmtId="0" fontId="56" fillId="11" borderId="3" xfId="16" applyFont="1" applyFill="1" applyBorder="1" applyAlignment="1">
      <alignment horizontal="left" vertical="center" wrapText="1"/>
    </xf>
    <xf numFmtId="0" fontId="57" fillId="0" borderId="7" xfId="16" applyFont="1" applyBorder="1" applyAlignment="1">
      <alignment horizontal="left"/>
    </xf>
    <xf numFmtId="0" fontId="42" fillId="9" borderId="18" xfId="26" applyFont="1" applyFill="1" applyBorder="1" applyAlignment="1">
      <alignment horizontal="center" vertical="center"/>
    </xf>
    <xf numFmtId="0" fontId="42" fillId="9" borderId="19" xfId="26" applyFont="1" applyFill="1" applyBorder="1" applyAlignment="1">
      <alignment horizontal="center" vertical="center"/>
    </xf>
    <xf numFmtId="0" fontId="42" fillId="9" borderId="20" xfId="26" applyFont="1" applyFill="1" applyBorder="1" applyAlignment="1">
      <alignment horizontal="center" vertical="center"/>
    </xf>
    <xf numFmtId="0" fontId="49" fillId="9" borderId="16" xfId="26" applyFont="1" applyFill="1" applyBorder="1" applyAlignment="1">
      <alignment horizontal="center" vertical="center"/>
    </xf>
    <xf numFmtId="0" fontId="42" fillId="9" borderId="21" xfId="26" applyFont="1" applyFill="1" applyBorder="1" applyAlignment="1">
      <alignment horizontal="center" vertical="center"/>
    </xf>
    <xf numFmtId="0" fontId="42" fillId="9" borderId="17" xfId="26" applyFont="1" applyFill="1" applyBorder="1" applyAlignment="1">
      <alignment horizontal="center" vertical="center"/>
    </xf>
    <xf numFmtId="0" fontId="43" fillId="9" borderId="1" xfId="29" applyFont="1" applyFill="1" applyBorder="1" applyAlignment="1">
      <alignment horizontal="center" vertical="center" wrapText="1"/>
    </xf>
    <xf numFmtId="0" fontId="41" fillId="9" borderId="1" xfId="29" applyFont="1" applyFill="1" applyBorder="1" applyAlignment="1">
      <alignment horizontal="center" vertical="center" wrapText="1"/>
    </xf>
    <xf numFmtId="0" fontId="63" fillId="0" borderId="27" xfId="40" applyFont="1" applyBorder="1" applyAlignment="1">
      <alignment horizontal="center" vertical="center"/>
    </xf>
    <xf numFmtId="0" fontId="63" fillId="0" borderId="26" xfId="40" applyFont="1" applyBorder="1" applyAlignment="1">
      <alignment horizontal="center" vertical="center"/>
    </xf>
    <xf numFmtId="0" fontId="63" fillId="0" borderId="28" xfId="40" applyFont="1" applyBorder="1" applyAlignment="1">
      <alignment horizontal="center" vertical="center"/>
    </xf>
    <xf numFmtId="0" fontId="63" fillId="0" borderId="4" xfId="40" applyFont="1" applyBorder="1" applyAlignment="1">
      <alignment horizontal="center" vertical="center"/>
    </xf>
    <xf numFmtId="0" fontId="63" fillId="0" borderId="5" xfId="40" applyFont="1" applyBorder="1" applyAlignment="1">
      <alignment horizontal="center" vertical="center"/>
    </xf>
    <xf numFmtId="0" fontId="63" fillId="0" borderId="6" xfId="40" applyFont="1" applyBorder="1" applyAlignment="1">
      <alignment horizontal="center" vertical="center"/>
    </xf>
  </cellXfs>
  <cellStyles count="45">
    <cellStyle name="Hyperlink 2" xfId="32" xr:uid="{00000000-0005-0000-0000-000000000000}"/>
    <cellStyle name="Moeda 2" xfId="1" xr:uid="{00000000-0005-0000-0000-000001000000}"/>
    <cellStyle name="Moeda 2 2" xfId="33" xr:uid="{00000000-0005-0000-0000-000002000000}"/>
    <cellStyle name="Moeda 3" xfId="2" xr:uid="{00000000-0005-0000-0000-000003000000}"/>
    <cellStyle name="Normal" xfId="0" builtinId="0"/>
    <cellStyle name="Normal 10" xfId="10" xr:uid="{00000000-0005-0000-0000-000005000000}"/>
    <cellStyle name="Normal 2" xfId="3" xr:uid="{00000000-0005-0000-0000-000006000000}"/>
    <cellStyle name="Normal 2 2" xfId="11" xr:uid="{00000000-0005-0000-0000-000007000000}"/>
    <cellStyle name="Normal 2 2 2" xfId="12" xr:uid="{00000000-0005-0000-0000-000008000000}"/>
    <cellStyle name="Normal 2 2 3" xfId="27" xr:uid="{00000000-0005-0000-0000-000009000000}"/>
    <cellStyle name="Normal 2 3" xfId="26" xr:uid="{00000000-0005-0000-0000-00000A000000}"/>
    <cellStyle name="Normal 2 4" xfId="34" xr:uid="{00000000-0005-0000-0000-00000B000000}"/>
    <cellStyle name="Normal 3" xfId="4" xr:uid="{00000000-0005-0000-0000-00000C000000}"/>
    <cellStyle name="Normal 3 2" xfId="5" xr:uid="{00000000-0005-0000-0000-00000D000000}"/>
    <cellStyle name="Normal 3 2 2" xfId="36" xr:uid="{00000000-0005-0000-0000-00000E000000}"/>
    <cellStyle name="Normal 3 3" xfId="13" xr:uid="{00000000-0005-0000-0000-00000F000000}"/>
    <cellStyle name="Normal 3 3 2" xfId="14" xr:uid="{00000000-0005-0000-0000-000010000000}"/>
    <cellStyle name="Normal 3 3 3" xfId="29" xr:uid="{00000000-0005-0000-0000-000011000000}"/>
    <cellStyle name="Normal 3 3 4" xfId="37" xr:uid="{00000000-0005-0000-0000-000012000000}"/>
    <cellStyle name="Normal 3 4" xfId="28" xr:uid="{00000000-0005-0000-0000-000013000000}"/>
    <cellStyle name="Normal 3 5" xfId="35" xr:uid="{00000000-0005-0000-0000-000014000000}"/>
    <cellStyle name="Normal 4" xfId="15" xr:uid="{00000000-0005-0000-0000-000015000000}"/>
    <cellStyle name="Normal 4 2" xfId="16" xr:uid="{00000000-0005-0000-0000-000016000000}"/>
    <cellStyle name="Normal 4 3" xfId="38" xr:uid="{00000000-0005-0000-0000-000017000000}"/>
    <cellStyle name="Normal 5" xfId="17" xr:uid="{00000000-0005-0000-0000-000018000000}"/>
    <cellStyle name="Normal 6" xfId="18" xr:uid="{00000000-0005-0000-0000-000019000000}"/>
    <cellStyle name="Normal 6 2" xfId="39" xr:uid="{00000000-0005-0000-0000-00001A000000}"/>
    <cellStyle name="Normal 7" xfId="19" xr:uid="{00000000-0005-0000-0000-00001B000000}"/>
    <cellStyle name="Normal 7 2" xfId="40" xr:uid="{00000000-0005-0000-0000-00001C000000}"/>
    <cellStyle name="Percent 2" xfId="41" xr:uid="{00000000-0005-0000-0000-00001D000000}"/>
    <cellStyle name="Porcentagem 2" xfId="42" xr:uid="{00000000-0005-0000-0000-00001E000000}"/>
    <cellStyle name="Separador de milhares 2" xfId="7" xr:uid="{00000000-0005-0000-0000-000020000000}"/>
    <cellStyle name="Separador de milhares 2 2" xfId="8" xr:uid="{00000000-0005-0000-0000-000021000000}"/>
    <cellStyle name="Separador de milhares 2 3" xfId="20" xr:uid="{00000000-0005-0000-0000-000022000000}"/>
    <cellStyle name="Separador de milhares 2 4" xfId="30" xr:uid="{00000000-0005-0000-0000-000023000000}"/>
    <cellStyle name="Separador de milhares 2 5" xfId="43" xr:uid="{00000000-0005-0000-0000-000024000000}"/>
    <cellStyle name="Total 2" xfId="44" xr:uid="{00000000-0005-0000-0000-000025000000}"/>
    <cellStyle name="Vírgula" xfId="6" builtinId="3"/>
    <cellStyle name="Vírgula 2" xfId="9" xr:uid="{00000000-0005-0000-0000-000026000000}"/>
    <cellStyle name="Vírgula 2 2" xfId="21" xr:uid="{00000000-0005-0000-0000-000027000000}"/>
    <cellStyle name="Vírgula 2 3" xfId="31" xr:uid="{00000000-0005-0000-0000-000028000000}"/>
    <cellStyle name="Vírgula 3 2" xfId="22" xr:uid="{00000000-0005-0000-0000-000029000000}"/>
    <cellStyle name="Vírgula 3 2 4" xfId="23" xr:uid="{00000000-0005-0000-0000-00002A000000}"/>
    <cellStyle name="Vírgula 6" xfId="24" xr:uid="{00000000-0005-0000-0000-00002B000000}"/>
    <cellStyle name="Vírgula 9" xfId="25" xr:uid="{00000000-0005-0000-0000-00002C000000}"/>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201"/>
  <sheetViews>
    <sheetView showGridLines="0" topLeftCell="L1" zoomScale="90" zoomScaleNormal="90" zoomScaleSheetLayoutView="100" workbookViewId="0">
      <selection activeCell="E7" sqref="E7"/>
    </sheetView>
  </sheetViews>
  <sheetFormatPr defaultColWidth="9.140625" defaultRowHeight="15" x14ac:dyDescent="0.25"/>
  <cols>
    <col min="1" max="1" width="4.7109375" style="82" customWidth="1"/>
    <col min="2" max="2" width="19.140625" style="82" customWidth="1"/>
    <col min="3" max="3" width="7.85546875" style="82" bestFit="1" customWidth="1"/>
    <col min="4" max="4" width="14" style="82" bestFit="1" customWidth="1"/>
    <col min="5" max="6" width="10.28515625" style="82" customWidth="1"/>
    <col min="7" max="7" width="10.42578125" style="82" customWidth="1"/>
    <col min="8" max="8" width="9.5703125" style="82" customWidth="1"/>
    <col min="9" max="9" width="8.85546875" style="96" bestFit="1" customWidth="1"/>
    <col min="10" max="10" width="8.7109375" style="96" customWidth="1"/>
    <col min="11" max="11" width="10.140625" style="82" bestFit="1" customWidth="1"/>
    <col min="12" max="13" width="8.7109375" style="82" customWidth="1"/>
    <col min="14" max="14" width="10.140625" style="82" bestFit="1" customWidth="1"/>
    <col min="15" max="15" width="7.42578125" style="82" bestFit="1" customWidth="1"/>
    <col min="16" max="16" width="8.85546875" style="82" customWidth="1"/>
    <col min="17" max="17" width="7.42578125" style="82" bestFit="1" customWidth="1"/>
    <col min="18" max="18" width="8.42578125" style="82" bestFit="1" customWidth="1"/>
    <col min="19" max="19" width="11.140625" style="82" bestFit="1" customWidth="1"/>
    <col min="20" max="20" width="9.7109375" style="82" bestFit="1" customWidth="1"/>
    <col min="21" max="21" width="7.85546875" style="82" bestFit="1" customWidth="1"/>
    <col min="22" max="22" width="12.42578125" style="82" bestFit="1" customWidth="1"/>
    <col min="23" max="23" width="11.140625" style="82" bestFit="1" customWidth="1"/>
    <col min="24" max="24" width="10.42578125" style="82" customWidth="1"/>
    <col min="25" max="25" width="12.5703125" style="82" customWidth="1"/>
    <col min="26" max="26" width="10.5703125" style="82" customWidth="1"/>
    <col min="27" max="27" width="12.140625" style="82" customWidth="1"/>
    <col min="28" max="28" width="10.5703125" style="82" customWidth="1"/>
    <col min="29" max="29" width="12.42578125" style="82" customWidth="1"/>
    <col min="30" max="30" width="7.85546875" style="82" customWidth="1"/>
    <col min="31" max="16384" width="9.140625" style="82"/>
  </cols>
  <sheetData>
    <row r="1" spans="1:30" ht="15.75" thickBot="1" x14ac:dyDescent="0.3">
      <c r="I1" s="83"/>
      <c r="J1" s="83"/>
      <c r="K1" s="84"/>
      <c r="L1" s="84"/>
      <c r="M1" s="85"/>
      <c r="N1" s="85"/>
      <c r="O1" s="84"/>
      <c r="P1" s="84"/>
      <c r="Q1" s="84"/>
      <c r="R1" s="84"/>
      <c r="S1" s="84"/>
      <c r="T1" s="84"/>
    </row>
    <row r="2" spans="1:30" ht="23.25" customHeight="1" thickBot="1" x14ac:dyDescent="0.3">
      <c r="A2" s="161" t="s">
        <v>34</v>
      </c>
      <c r="B2" s="162"/>
      <c r="C2" s="162"/>
      <c r="D2" s="162"/>
      <c r="E2" s="162"/>
      <c r="F2" s="162"/>
      <c r="G2" s="162"/>
      <c r="H2" s="162"/>
      <c r="I2" s="162"/>
      <c r="J2" s="162"/>
      <c r="K2" s="162"/>
      <c r="L2" s="162"/>
      <c r="M2" s="162"/>
      <c r="N2" s="162"/>
      <c r="O2" s="162"/>
      <c r="P2" s="162"/>
      <c r="Q2" s="162"/>
      <c r="R2" s="162"/>
      <c r="S2" s="162"/>
      <c r="T2" s="162"/>
      <c r="U2" s="162"/>
      <c r="V2" s="162"/>
      <c r="W2" s="162"/>
      <c r="X2" s="162"/>
      <c r="Y2" s="162"/>
      <c r="Z2" s="162"/>
      <c r="AA2" s="162"/>
      <c r="AB2" s="162"/>
      <c r="AC2" s="162"/>
      <c r="AD2" s="163"/>
    </row>
    <row r="3" spans="1:30" ht="18" customHeight="1" thickBot="1" x14ac:dyDescent="0.25">
      <c r="A3" s="169" t="s">
        <v>10</v>
      </c>
      <c r="B3" s="165" t="s">
        <v>3</v>
      </c>
      <c r="C3" s="164" t="s">
        <v>13</v>
      </c>
      <c r="D3" s="165" t="s">
        <v>4</v>
      </c>
      <c r="E3" s="165" t="s">
        <v>27</v>
      </c>
      <c r="F3" s="172" t="s">
        <v>199</v>
      </c>
      <c r="G3" s="184" t="s">
        <v>22</v>
      </c>
      <c r="H3" s="184" t="s">
        <v>19</v>
      </c>
      <c r="I3" s="186" t="s">
        <v>30</v>
      </c>
      <c r="J3" s="187"/>
      <c r="K3" s="187"/>
      <c r="L3" s="187"/>
      <c r="M3" s="187"/>
      <c r="N3" s="188"/>
      <c r="O3" s="174" t="s">
        <v>2</v>
      </c>
      <c r="P3" s="175"/>
      <c r="Q3" s="176"/>
      <c r="R3" s="176"/>
      <c r="S3" s="176"/>
      <c r="T3" s="177"/>
      <c r="U3" s="166" t="s">
        <v>7</v>
      </c>
      <c r="V3" s="167"/>
      <c r="W3" s="168"/>
      <c r="X3" s="181" t="s">
        <v>200</v>
      </c>
      <c r="Y3" s="182"/>
      <c r="Z3" s="182"/>
      <c r="AA3" s="182"/>
      <c r="AB3" s="182"/>
      <c r="AC3" s="182"/>
      <c r="AD3" s="183"/>
    </row>
    <row r="4" spans="1:30" ht="89.25" customHeight="1" x14ac:dyDescent="0.25">
      <c r="A4" s="170"/>
      <c r="B4" s="171"/>
      <c r="C4" s="165"/>
      <c r="D4" s="171"/>
      <c r="E4" s="171"/>
      <c r="F4" s="173"/>
      <c r="G4" s="185"/>
      <c r="H4" s="185"/>
      <c r="I4" s="87" t="s">
        <v>16</v>
      </c>
      <c r="J4" s="87" t="s">
        <v>31</v>
      </c>
      <c r="K4" s="87" t="s">
        <v>32</v>
      </c>
      <c r="L4" s="87" t="s">
        <v>17</v>
      </c>
      <c r="M4" s="87" t="s">
        <v>12</v>
      </c>
      <c r="N4" s="87" t="s">
        <v>18</v>
      </c>
      <c r="O4" s="87" t="s">
        <v>20</v>
      </c>
      <c r="P4" s="99" t="s">
        <v>33</v>
      </c>
      <c r="Q4" s="87" t="s">
        <v>21</v>
      </c>
      <c r="R4" s="87" t="s">
        <v>28</v>
      </c>
      <c r="S4" s="87" t="s">
        <v>29</v>
      </c>
      <c r="T4" s="99" t="s">
        <v>210</v>
      </c>
      <c r="U4" s="87" t="s">
        <v>15</v>
      </c>
      <c r="V4" s="87" t="s">
        <v>6</v>
      </c>
      <c r="W4" s="86" t="s">
        <v>5</v>
      </c>
      <c r="X4" s="113" t="s">
        <v>203</v>
      </c>
      <c r="Y4" s="114" t="s">
        <v>204</v>
      </c>
      <c r="Z4" s="106" t="s">
        <v>202</v>
      </c>
      <c r="AA4" s="106" t="s">
        <v>207</v>
      </c>
      <c r="AB4" s="113" t="s">
        <v>208</v>
      </c>
      <c r="AC4" s="113" t="s">
        <v>209</v>
      </c>
      <c r="AD4" s="109" t="s">
        <v>11</v>
      </c>
    </row>
    <row r="5" spans="1:30" ht="15" customHeight="1" x14ac:dyDescent="0.25">
      <c r="A5" s="2">
        <v>1</v>
      </c>
      <c r="B5" s="3" t="s">
        <v>23</v>
      </c>
      <c r="C5" s="4" t="s">
        <v>14</v>
      </c>
      <c r="D5" s="5" t="s">
        <v>8</v>
      </c>
      <c r="E5" s="6">
        <v>1000</v>
      </c>
      <c r="F5" s="88">
        <f>E5*A5</f>
        <v>1000</v>
      </c>
      <c r="G5" s="1">
        <v>0</v>
      </c>
      <c r="H5" s="1">
        <f>E5*0%</f>
        <v>0</v>
      </c>
      <c r="I5" s="1">
        <f>L5/3</f>
        <v>27.777777777777775</v>
      </c>
      <c r="J5" s="1">
        <f>SUM(E5+G5+H5)*8%</f>
        <v>80</v>
      </c>
      <c r="K5" s="1">
        <f>SUM(I5+M5)*8%</f>
        <v>8.8888888888888875</v>
      </c>
      <c r="L5" s="1">
        <f>E5/12</f>
        <v>83.333333333333329</v>
      </c>
      <c r="M5" s="1">
        <f>E5/12</f>
        <v>83.333333333333329</v>
      </c>
      <c r="N5" s="1">
        <f>SUM(J5:K5)/100*40</f>
        <v>35.555555555555557</v>
      </c>
      <c r="O5" s="1">
        <f>SUM(F5:N5)*1%</f>
        <v>13.18888888888889</v>
      </c>
      <c r="P5" s="1">
        <f>E5*0%</f>
        <v>0</v>
      </c>
      <c r="Q5" s="1">
        <f t="shared" ref="Q5:Q36" si="0">SUM(F5:O5)*1%</f>
        <v>13.320777777777778</v>
      </c>
      <c r="R5" s="1">
        <f>SUM(I5+L5+M5)*26.8%</f>
        <v>52.111111111111107</v>
      </c>
      <c r="S5" s="1">
        <f>E5*5.8%</f>
        <v>57.999999999999993</v>
      </c>
      <c r="T5" s="1">
        <f>E5*20%</f>
        <v>200</v>
      </c>
      <c r="U5" s="1">
        <v>0</v>
      </c>
      <c r="V5" s="1">
        <f>0*80%</f>
        <v>0</v>
      </c>
      <c r="W5" s="102">
        <f>0*44</f>
        <v>0</v>
      </c>
      <c r="X5" s="115">
        <f>E5+SUM(G5:O5)+SUM(Q5:W5)</f>
        <v>1655.5096666666668</v>
      </c>
      <c r="Y5" s="116">
        <f t="shared" ref="Y5:Y36" si="1">X5*A5*12</f>
        <v>19866.116000000002</v>
      </c>
      <c r="Z5" s="107">
        <f>E5-P5-T5</f>
        <v>800</v>
      </c>
      <c r="AA5" s="104">
        <f>Z5*A5*12</f>
        <v>9600</v>
      </c>
      <c r="AB5" s="115">
        <f>E5-R5</f>
        <v>947.88888888888891</v>
      </c>
      <c r="AC5" s="116">
        <f>AB5*A5*12</f>
        <v>11374.666666666668</v>
      </c>
      <c r="AD5" s="110">
        <v>1</v>
      </c>
    </row>
    <row r="6" spans="1:30" ht="15" customHeight="1" x14ac:dyDescent="0.25">
      <c r="A6" s="2">
        <v>3</v>
      </c>
      <c r="B6" s="3" t="s">
        <v>24</v>
      </c>
      <c r="C6" s="4" t="s">
        <v>14</v>
      </c>
      <c r="D6" s="5" t="s">
        <v>8</v>
      </c>
      <c r="E6" s="6">
        <v>2000</v>
      </c>
      <c r="F6" s="88">
        <f t="shared" ref="F6:F36" si="2">E6*A6</f>
        <v>6000</v>
      </c>
      <c r="G6" s="1">
        <v>0</v>
      </c>
      <c r="H6" s="1">
        <f>E6*0%</f>
        <v>0</v>
      </c>
      <c r="I6" s="1">
        <f>L6/3</f>
        <v>55.55555555555555</v>
      </c>
      <c r="J6" s="1">
        <f>SUM(E6+G6+H6)*8%</f>
        <v>160</v>
      </c>
      <c r="K6" s="1">
        <f>SUM(I6+M6)*8%</f>
        <v>17.777777777777775</v>
      </c>
      <c r="L6" s="1">
        <f>E6/12</f>
        <v>166.66666666666666</v>
      </c>
      <c r="M6" s="1">
        <f>E6/12</f>
        <v>166.66666666666666</v>
      </c>
      <c r="N6" s="1">
        <f>SUM(J6:K6)/100*40</f>
        <v>71.111111111111114</v>
      </c>
      <c r="O6" s="1">
        <f>SUM(F6:N6)*1%</f>
        <v>66.37777777777778</v>
      </c>
      <c r="P6" s="1">
        <f t="shared" ref="P6:P64" si="3">E6*0%</f>
        <v>0</v>
      </c>
      <c r="Q6" s="1">
        <f t="shared" si="0"/>
        <v>67.041555555555561</v>
      </c>
      <c r="R6" s="1">
        <f t="shared" ref="R6:R64" si="4">SUM(I6+L6+M6)*26.8%</f>
        <v>104.22222222222221</v>
      </c>
      <c r="S6" s="1">
        <f t="shared" ref="S6:S64" si="5">E6*5.8%</f>
        <v>115.99999999999999</v>
      </c>
      <c r="T6" s="1">
        <f t="shared" ref="T6:T64" si="6">E6*20%</f>
        <v>400</v>
      </c>
      <c r="U6" s="1">
        <v>0</v>
      </c>
      <c r="V6" s="1">
        <f t="shared" ref="V6:V64" si="7">0*80%</f>
        <v>0</v>
      </c>
      <c r="W6" s="102">
        <f t="shared" ref="W6:W64" si="8">0*44</f>
        <v>0</v>
      </c>
      <c r="X6" s="115">
        <f>E6+SUM(G6:O6)+SUM(Q6:W6)</f>
        <v>3391.4193333333333</v>
      </c>
      <c r="Y6" s="116">
        <f t="shared" si="1"/>
        <v>122091.09599999999</v>
      </c>
      <c r="Z6" s="107">
        <f t="shared" ref="Z6:Z64" si="9">E6-P6-T6</f>
        <v>1600</v>
      </c>
      <c r="AA6" s="104">
        <f t="shared" ref="AA6:AA64" si="10">Z6*A6*12</f>
        <v>57600</v>
      </c>
      <c r="AB6" s="115">
        <f t="shared" ref="AB6:AB64" si="11">E6-R6</f>
        <v>1895.7777777777778</v>
      </c>
      <c r="AC6" s="116">
        <f t="shared" ref="AC6:AC64" si="12">AB6*A6*12</f>
        <v>68248</v>
      </c>
      <c r="AD6" s="110">
        <v>2</v>
      </c>
    </row>
    <row r="7" spans="1:30" ht="15" customHeight="1" x14ac:dyDescent="0.25">
      <c r="A7" s="2">
        <v>0</v>
      </c>
      <c r="B7" s="3">
        <v>0</v>
      </c>
      <c r="C7" s="4" t="s">
        <v>180</v>
      </c>
      <c r="D7" s="5" t="s">
        <v>8</v>
      </c>
      <c r="E7" s="6">
        <v>0</v>
      </c>
      <c r="F7" s="88">
        <f t="shared" si="2"/>
        <v>0</v>
      </c>
      <c r="G7" s="1">
        <v>0</v>
      </c>
      <c r="H7" s="1">
        <f>E7*0%</f>
        <v>0</v>
      </c>
      <c r="I7" s="1">
        <f>L7/3</f>
        <v>0</v>
      </c>
      <c r="J7" s="1">
        <f>SUM(E7+G7+H7)*8%</f>
        <v>0</v>
      </c>
      <c r="K7" s="1">
        <f>SUM(I7+M7)*8%</f>
        <v>0</v>
      </c>
      <c r="L7" s="1">
        <f>E7/12</f>
        <v>0</v>
      </c>
      <c r="M7" s="1">
        <f>E7/12</f>
        <v>0</v>
      </c>
      <c r="N7" s="1">
        <f>SUM(J7:K7)/100*40</f>
        <v>0</v>
      </c>
      <c r="O7" s="1">
        <f>SUM(F7:N7)*1%</f>
        <v>0</v>
      </c>
      <c r="P7" s="1">
        <f t="shared" si="3"/>
        <v>0</v>
      </c>
      <c r="Q7" s="1">
        <f t="shared" si="0"/>
        <v>0</v>
      </c>
      <c r="R7" s="1">
        <f t="shared" si="4"/>
        <v>0</v>
      </c>
      <c r="S7" s="1">
        <f t="shared" si="5"/>
        <v>0</v>
      </c>
      <c r="T7" s="1">
        <f t="shared" si="6"/>
        <v>0</v>
      </c>
      <c r="U7" s="1">
        <v>0</v>
      </c>
      <c r="V7" s="1">
        <f t="shared" si="7"/>
        <v>0</v>
      </c>
      <c r="W7" s="102">
        <f t="shared" si="8"/>
        <v>0</v>
      </c>
      <c r="X7" s="115">
        <f>E7+SUM(G7:O7)+SUM(Q7:W7)</f>
        <v>0</v>
      </c>
      <c r="Y7" s="116">
        <f t="shared" si="1"/>
        <v>0</v>
      </c>
      <c r="Z7" s="107">
        <f t="shared" si="9"/>
        <v>0</v>
      </c>
      <c r="AA7" s="104">
        <f t="shared" si="10"/>
        <v>0</v>
      </c>
      <c r="AB7" s="115">
        <f t="shared" si="11"/>
        <v>0</v>
      </c>
      <c r="AC7" s="116">
        <f>AB7*A7*12</f>
        <v>0</v>
      </c>
      <c r="AD7" s="110">
        <v>3</v>
      </c>
    </row>
    <row r="8" spans="1:30" ht="15" customHeight="1" x14ac:dyDescent="0.25">
      <c r="A8" s="2">
        <v>0</v>
      </c>
      <c r="B8" s="3">
        <v>0</v>
      </c>
      <c r="C8" s="4" t="s">
        <v>180</v>
      </c>
      <c r="D8" s="5" t="s">
        <v>8</v>
      </c>
      <c r="E8" s="6">
        <v>0</v>
      </c>
      <c r="F8" s="88">
        <f t="shared" si="2"/>
        <v>0</v>
      </c>
      <c r="G8" s="1">
        <v>0</v>
      </c>
      <c r="H8" s="1">
        <f t="shared" ref="H8:H64" si="13">E8*0%</f>
        <v>0</v>
      </c>
      <c r="I8" s="1">
        <f t="shared" ref="I8:I64" si="14">L8/3</f>
        <v>0</v>
      </c>
      <c r="J8" s="1">
        <f t="shared" ref="J8:J64" si="15">SUM(E8+G8+H8)*8%</f>
        <v>0</v>
      </c>
      <c r="K8" s="1">
        <f t="shared" ref="K8:K64" si="16">SUM(I8+M8)*8%</f>
        <v>0</v>
      </c>
      <c r="L8" s="1">
        <f t="shared" ref="L8:L64" si="17">E8/12</f>
        <v>0</v>
      </c>
      <c r="M8" s="1">
        <f t="shared" ref="M8:M64" si="18">E8/12</f>
        <v>0</v>
      </c>
      <c r="N8" s="1">
        <f t="shared" ref="N8:N64" si="19">SUM(J8:K8)/100*40</f>
        <v>0</v>
      </c>
      <c r="O8" s="1">
        <f t="shared" ref="O8:O64" si="20">SUM(F8:N8)*1%</f>
        <v>0</v>
      </c>
      <c r="P8" s="1">
        <f>E8*0%</f>
        <v>0</v>
      </c>
      <c r="Q8" s="1">
        <f t="shared" si="0"/>
        <v>0</v>
      </c>
      <c r="R8" s="1">
        <f t="shared" si="4"/>
        <v>0</v>
      </c>
      <c r="S8" s="1">
        <f t="shared" si="5"/>
        <v>0</v>
      </c>
      <c r="T8" s="1">
        <f t="shared" si="6"/>
        <v>0</v>
      </c>
      <c r="U8" s="1">
        <v>0</v>
      </c>
      <c r="V8" s="1">
        <f t="shared" si="7"/>
        <v>0</v>
      </c>
      <c r="W8" s="102">
        <f t="shared" si="8"/>
        <v>0</v>
      </c>
      <c r="X8" s="115">
        <f t="shared" ref="X8:X64" si="21">E8+SUM(G8:O8)+SUM(Q8:W8)</f>
        <v>0</v>
      </c>
      <c r="Y8" s="116">
        <f t="shared" si="1"/>
        <v>0</v>
      </c>
      <c r="Z8" s="107">
        <f t="shared" si="9"/>
        <v>0</v>
      </c>
      <c r="AA8" s="104">
        <f t="shared" si="10"/>
        <v>0</v>
      </c>
      <c r="AB8" s="115">
        <f t="shared" si="11"/>
        <v>0</v>
      </c>
      <c r="AC8" s="116">
        <f t="shared" si="12"/>
        <v>0</v>
      </c>
      <c r="AD8" s="110">
        <v>4</v>
      </c>
    </row>
    <row r="9" spans="1:30" ht="15" customHeight="1" x14ac:dyDescent="0.25">
      <c r="A9" s="2">
        <v>0</v>
      </c>
      <c r="B9" s="3">
        <v>0</v>
      </c>
      <c r="C9" s="4" t="s">
        <v>180</v>
      </c>
      <c r="D9" s="5" t="s">
        <v>8</v>
      </c>
      <c r="E9" s="6">
        <v>0</v>
      </c>
      <c r="F9" s="88">
        <f t="shared" si="2"/>
        <v>0</v>
      </c>
      <c r="G9" s="1">
        <v>0</v>
      </c>
      <c r="H9" s="1">
        <f t="shared" si="13"/>
        <v>0</v>
      </c>
      <c r="I9" s="1">
        <f t="shared" si="14"/>
        <v>0</v>
      </c>
      <c r="J9" s="1">
        <f t="shared" si="15"/>
        <v>0</v>
      </c>
      <c r="K9" s="1">
        <f t="shared" si="16"/>
        <v>0</v>
      </c>
      <c r="L9" s="1">
        <f t="shared" si="17"/>
        <v>0</v>
      </c>
      <c r="M9" s="1">
        <f t="shared" si="18"/>
        <v>0</v>
      </c>
      <c r="N9" s="1">
        <f t="shared" si="19"/>
        <v>0</v>
      </c>
      <c r="O9" s="1">
        <f t="shared" si="20"/>
        <v>0</v>
      </c>
      <c r="P9" s="1">
        <f t="shared" si="3"/>
        <v>0</v>
      </c>
      <c r="Q9" s="1">
        <f t="shared" si="0"/>
        <v>0</v>
      </c>
      <c r="R9" s="1">
        <f t="shared" si="4"/>
        <v>0</v>
      </c>
      <c r="S9" s="1">
        <f t="shared" si="5"/>
        <v>0</v>
      </c>
      <c r="T9" s="1">
        <f t="shared" si="6"/>
        <v>0</v>
      </c>
      <c r="U9" s="1">
        <v>0</v>
      </c>
      <c r="V9" s="1">
        <f t="shared" si="7"/>
        <v>0</v>
      </c>
      <c r="W9" s="102">
        <f t="shared" si="8"/>
        <v>0</v>
      </c>
      <c r="X9" s="115">
        <f t="shared" si="21"/>
        <v>0</v>
      </c>
      <c r="Y9" s="116">
        <f t="shared" si="1"/>
        <v>0</v>
      </c>
      <c r="Z9" s="107">
        <f t="shared" si="9"/>
        <v>0</v>
      </c>
      <c r="AA9" s="104">
        <f t="shared" si="10"/>
        <v>0</v>
      </c>
      <c r="AB9" s="115">
        <f t="shared" si="11"/>
        <v>0</v>
      </c>
      <c r="AC9" s="116">
        <f t="shared" si="12"/>
        <v>0</v>
      </c>
      <c r="AD9" s="110">
        <v>5</v>
      </c>
    </row>
    <row r="10" spans="1:30" ht="15" customHeight="1" x14ac:dyDescent="0.25">
      <c r="A10" s="2">
        <v>0</v>
      </c>
      <c r="B10" s="3">
        <v>0</v>
      </c>
      <c r="C10" s="4" t="s">
        <v>180</v>
      </c>
      <c r="D10" s="5" t="s">
        <v>8</v>
      </c>
      <c r="E10" s="6">
        <v>0</v>
      </c>
      <c r="F10" s="88">
        <f t="shared" si="2"/>
        <v>0</v>
      </c>
      <c r="G10" s="1">
        <v>0</v>
      </c>
      <c r="H10" s="1">
        <f t="shared" si="13"/>
        <v>0</v>
      </c>
      <c r="I10" s="1">
        <f t="shared" si="14"/>
        <v>0</v>
      </c>
      <c r="J10" s="1">
        <f t="shared" si="15"/>
        <v>0</v>
      </c>
      <c r="K10" s="1">
        <f t="shared" si="16"/>
        <v>0</v>
      </c>
      <c r="L10" s="1">
        <f t="shared" si="17"/>
        <v>0</v>
      </c>
      <c r="M10" s="1">
        <f t="shared" si="18"/>
        <v>0</v>
      </c>
      <c r="N10" s="1">
        <f t="shared" si="19"/>
        <v>0</v>
      </c>
      <c r="O10" s="1">
        <f t="shared" si="20"/>
        <v>0</v>
      </c>
      <c r="P10" s="1">
        <f t="shared" si="3"/>
        <v>0</v>
      </c>
      <c r="Q10" s="1">
        <f t="shared" si="0"/>
        <v>0</v>
      </c>
      <c r="R10" s="1">
        <f t="shared" si="4"/>
        <v>0</v>
      </c>
      <c r="S10" s="1">
        <f t="shared" si="5"/>
        <v>0</v>
      </c>
      <c r="T10" s="1">
        <f t="shared" si="6"/>
        <v>0</v>
      </c>
      <c r="U10" s="1">
        <v>0</v>
      </c>
      <c r="V10" s="1">
        <f t="shared" si="7"/>
        <v>0</v>
      </c>
      <c r="W10" s="102">
        <f t="shared" si="8"/>
        <v>0</v>
      </c>
      <c r="X10" s="115">
        <f t="shared" si="21"/>
        <v>0</v>
      </c>
      <c r="Y10" s="116">
        <f t="shared" si="1"/>
        <v>0</v>
      </c>
      <c r="Z10" s="107">
        <f t="shared" si="9"/>
        <v>0</v>
      </c>
      <c r="AA10" s="104">
        <f t="shared" si="10"/>
        <v>0</v>
      </c>
      <c r="AB10" s="115">
        <f t="shared" si="11"/>
        <v>0</v>
      </c>
      <c r="AC10" s="116">
        <f t="shared" si="12"/>
        <v>0</v>
      </c>
      <c r="AD10" s="110">
        <v>6</v>
      </c>
    </row>
    <row r="11" spans="1:30" ht="15" customHeight="1" x14ac:dyDescent="0.25">
      <c r="A11" s="2">
        <v>0</v>
      </c>
      <c r="B11" s="3">
        <v>0</v>
      </c>
      <c r="C11" s="4" t="s">
        <v>180</v>
      </c>
      <c r="D11" s="5" t="s">
        <v>8</v>
      </c>
      <c r="E11" s="6">
        <v>0</v>
      </c>
      <c r="F11" s="88">
        <f t="shared" si="2"/>
        <v>0</v>
      </c>
      <c r="G11" s="1">
        <v>0</v>
      </c>
      <c r="H11" s="1">
        <f t="shared" si="13"/>
        <v>0</v>
      </c>
      <c r="I11" s="1">
        <f t="shared" si="14"/>
        <v>0</v>
      </c>
      <c r="J11" s="1">
        <f t="shared" si="15"/>
        <v>0</v>
      </c>
      <c r="K11" s="1">
        <f t="shared" si="16"/>
        <v>0</v>
      </c>
      <c r="L11" s="1">
        <f t="shared" si="17"/>
        <v>0</v>
      </c>
      <c r="M11" s="1">
        <f t="shared" si="18"/>
        <v>0</v>
      </c>
      <c r="N11" s="1">
        <f t="shared" si="19"/>
        <v>0</v>
      </c>
      <c r="O11" s="1">
        <f t="shared" si="20"/>
        <v>0</v>
      </c>
      <c r="P11" s="1">
        <f t="shared" si="3"/>
        <v>0</v>
      </c>
      <c r="Q11" s="1">
        <f t="shared" si="0"/>
        <v>0</v>
      </c>
      <c r="R11" s="1">
        <f t="shared" si="4"/>
        <v>0</v>
      </c>
      <c r="S11" s="1">
        <f t="shared" si="5"/>
        <v>0</v>
      </c>
      <c r="T11" s="1">
        <f t="shared" si="6"/>
        <v>0</v>
      </c>
      <c r="U11" s="1">
        <v>0</v>
      </c>
      <c r="V11" s="1">
        <f t="shared" si="7"/>
        <v>0</v>
      </c>
      <c r="W11" s="102">
        <f t="shared" si="8"/>
        <v>0</v>
      </c>
      <c r="X11" s="115">
        <f t="shared" si="21"/>
        <v>0</v>
      </c>
      <c r="Y11" s="116">
        <f t="shared" si="1"/>
        <v>0</v>
      </c>
      <c r="Z11" s="107">
        <f t="shared" si="9"/>
        <v>0</v>
      </c>
      <c r="AA11" s="104">
        <f t="shared" si="10"/>
        <v>0</v>
      </c>
      <c r="AB11" s="115">
        <f t="shared" si="11"/>
        <v>0</v>
      </c>
      <c r="AC11" s="116">
        <f t="shared" si="12"/>
        <v>0</v>
      </c>
      <c r="AD11" s="110">
        <v>7</v>
      </c>
    </row>
    <row r="12" spans="1:30" ht="15" customHeight="1" x14ac:dyDescent="0.25">
      <c r="A12" s="2">
        <v>0</v>
      </c>
      <c r="B12" s="3">
        <v>0</v>
      </c>
      <c r="C12" s="4" t="s">
        <v>180</v>
      </c>
      <c r="D12" s="5" t="s">
        <v>8</v>
      </c>
      <c r="E12" s="6">
        <v>0</v>
      </c>
      <c r="F12" s="88">
        <f t="shared" si="2"/>
        <v>0</v>
      </c>
      <c r="G12" s="1">
        <v>0</v>
      </c>
      <c r="H12" s="1">
        <f t="shared" si="13"/>
        <v>0</v>
      </c>
      <c r="I12" s="1">
        <f t="shared" si="14"/>
        <v>0</v>
      </c>
      <c r="J12" s="1">
        <f t="shared" si="15"/>
        <v>0</v>
      </c>
      <c r="K12" s="1">
        <f t="shared" si="16"/>
        <v>0</v>
      </c>
      <c r="L12" s="1">
        <f t="shared" si="17"/>
        <v>0</v>
      </c>
      <c r="M12" s="1">
        <f t="shared" si="18"/>
        <v>0</v>
      </c>
      <c r="N12" s="1">
        <f t="shared" si="19"/>
        <v>0</v>
      </c>
      <c r="O12" s="1">
        <f t="shared" si="20"/>
        <v>0</v>
      </c>
      <c r="P12" s="1">
        <f t="shared" si="3"/>
        <v>0</v>
      </c>
      <c r="Q12" s="1">
        <f t="shared" si="0"/>
        <v>0</v>
      </c>
      <c r="R12" s="1">
        <f t="shared" si="4"/>
        <v>0</v>
      </c>
      <c r="S12" s="1">
        <f t="shared" si="5"/>
        <v>0</v>
      </c>
      <c r="T12" s="1">
        <f t="shared" si="6"/>
        <v>0</v>
      </c>
      <c r="U12" s="1">
        <v>0</v>
      </c>
      <c r="V12" s="1">
        <f t="shared" si="7"/>
        <v>0</v>
      </c>
      <c r="W12" s="102">
        <f t="shared" si="8"/>
        <v>0</v>
      </c>
      <c r="X12" s="115">
        <f t="shared" si="21"/>
        <v>0</v>
      </c>
      <c r="Y12" s="116">
        <f t="shared" si="1"/>
        <v>0</v>
      </c>
      <c r="Z12" s="107">
        <f t="shared" si="9"/>
        <v>0</v>
      </c>
      <c r="AA12" s="104">
        <f t="shared" si="10"/>
        <v>0</v>
      </c>
      <c r="AB12" s="115">
        <f t="shared" si="11"/>
        <v>0</v>
      </c>
      <c r="AC12" s="116">
        <f t="shared" si="12"/>
        <v>0</v>
      </c>
      <c r="AD12" s="110">
        <v>8</v>
      </c>
    </row>
    <row r="13" spans="1:30" ht="15" customHeight="1" x14ac:dyDescent="0.25">
      <c r="A13" s="2">
        <v>0</v>
      </c>
      <c r="B13" s="3">
        <v>0</v>
      </c>
      <c r="C13" s="4" t="s">
        <v>180</v>
      </c>
      <c r="D13" s="5" t="s">
        <v>8</v>
      </c>
      <c r="E13" s="6">
        <v>0</v>
      </c>
      <c r="F13" s="88">
        <f t="shared" si="2"/>
        <v>0</v>
      </c>
      <c r="G13" s="1">
        <v>0</v>
      </c>
      <c r="H13" s="1">
        <f t="shared" si="13"/>
        <v>0</v>
      </c>
      <c r="I13" s="1">
        <f t="shared" si="14"/>
        <v>0</v>
      </c>
      <c r="J13" s="1">
        <f t="shared" si="15"/>
        <v>0</v>
      </c>
      <c r="K13" s="1">
        <f t="shared" si="16"/>
        <v>0</v>
      </c>
      <c r="L13" s="1">
        <f t="shared" si="17"/>
        <v>0</v>
      </c>
      <c r="M13" s="1">
        <f t="shared" si="18"/>
        <v>0</v>
      </c>
      <c r="N13" s="1">
        <f t="shared" si="19"/>
        <v>0</v>
      </c>
      <c r="O13" s="1">
        <f t="shared" si="20"/>
        <v>0</v>
      </c>
      <c r="P13" s="1">
        <f t="shared" si="3"/>
        <v>0</v>
      </c>
      <c r="Q13" s="1">
        <f t="shared" si="0"/>
        <v>0</v>
      </c>
      <c r="R13" s="1">
        <f t="shared" si="4"/>
        <v>0</v>
      </c>
      <c r="S13" s="1">
        <f t="shared" si="5"/>
        <v>0</v>
      </c>
      <c r="T13" s="1">
        <f t="shared" si="6"/>
        <v>0</v>
      </c>
      <c r="U13" s="1">
        <v>0</v>
      </c>
      <c r="V13" s="1">
        <f t="shared" si="7"/>
        <v>0</v>
      </c>
      <c r="W13" s="102">
        <f t="shared" si="8"/>
        <v>0</v>
      </c>
      <c r="X13" s="115">
        <f t="shared" si="21"/>
        <v>0</v>
      </c>
      <c r="Y13" s="116">
        <f t="shared" si="1"/>
        <v>0</v>
      </c>
      <c r="Z13" s="107">
        <f t="shared" si="9"/>
        <v>0</v>
      </c>
      <c r="AA13" s="104">
        <f t="shared" si="10"/>
        <v>0</v>
      </c>
      <c r="AB13" s="115">
        <f t="shared" si="11"/>
        <v>0</v>
      </c>
      <c r="AC13" s="116">
        <f t="shared" si="12"/>
        <v>0</v>
      </c>
      <c r="AD13" s="110">
        <v>9</v>
      </c>
    </row>
    <row r="14" spans="1:30" ht="15" customHeight="1" x14ac:dyDescent="0.25">
      <c r="A14" s="2">
        <v>0</v>
      </c>
      <c r="B14" s="3">
        <v>0</v>
      </c>
      <c r="C14" s="4" t="s">
        <v>180</v>
      </c>
      <c r="D14" s="5" t="s">
        <v>8</v>
      </c>
      <c r="E14" s="6">
        <v>0</v>
      </c>
      <c r="F14" s="88">
        <f t="shared" si="2"/>
        <v>0</v>
      </c>
      <c r="G14" s="1">
        <v>0</v>
      </c>
      <c r="H14" s="1">
        <f t="shared" si="13"/>
        <v>0</v>
      </c>
      <c r="I14" s="1">
        <f t="shared" si="14"/>
        <v>0</v>
      </c>
      <c r="J14" s="1">
        <f t="shared" si="15"/>
        <v>0</v>
      </c>
      <c r="K14" s="1">
        <f t="shared" si="16"/>
        <v>0</v>
      </c>
      <c r="L14" s="1">
        <f t="shared" si="17"/>
        <v>0</v>
      </c>
      <c r="M14" s="1">
        <f t="shared" si="18"/>
        <v>0</v>
      </c>
      <c r="N14" s="1">
        <f t="shared" si="19"/>
        <v>0</v>
      </c>
      <c r="O14" s="1">
        <f t="shared" si="20"/>
        <v>0</v>
      </c>
      <c r="P14" s="1">
        <f t="shared" si="3"/>
        <v>0</v>
      </c>
      <c r="Q14" s="1">
        <f t="shared" si="0"/>
        <v>0</v>
      </c>
      <c r="R14" s="1">
        <f t="shared" si="4"/>
        <v>0</v>
      </c>
      <c r="S14" s="1">
        <f t="shared" si="5"/>
        <v>0</v>
      </c>
      <c r="T14" s="1">
        <f t="shared" si="6"/>
        <v>0</v>
      </c>
      <c r="U14" s="1">
        <v>0</v>
      </c>
      <c r="V14" s="1">
        <f t="shared" si="7"/>
        <v>0</v>
      </c>
      <c r="W14" s="102">
        <f t="shared" si="8"/>
        <v>0</v>
      </c>
      <c r="X14" s="115">
        <f t="shared" si="21"/>
        <v>0</v>
      </c>
      <c r="Y14" s="116">
        <f t="shared" si="1"/>
        <v>0</v>
      </c>
      <c r="Z14" s="107">
        <f t="shared" si="9"/>
        <v>0</v>
      </c>
      <c r="AA14" s="104">
        <f t="shared" si="10"/>
        <v>0</v>
      </c>
      <c r="AB14" s="115">
        <f t="shared" si="11"/>
        <v>0</v>
      </c>
      <c r="AC14" s="116">
        <f t="shared" si="12"/>
        <v>0</v>
      </c>
      <c r="AD14" s="110">
        <v>10</v>
      </c>
    </row>
    <row r="15" spans="1:30" ht="15" customHeight="1" x14ac:dyDescent="0.25">
      <c r="A15" s="2">
        <v>0</v>
      </c>
      <c r="B15" s="3">
        <v>0</v>
      </c>
      <c r="C15" s="4" t="s">
        <v>180</v>
      </c>
      <c r="D15" s="5" t="s">
        <v>8</v>
      </c>
      <c r="E15" s="6">
        <v>0</v>
      </c>
      <c r="F15" s="88">
        <f t="shared" si="2"/>
        <v>0</v>
      </c>
      <c r="G15" s="1">
        <v>0</v>
      </c>
      <c r="H15" s="1">
        <f t="shared" si="13"/>
        <v>0</v>
      </c>
      <c r="I15" s="1">
        <f t="shared" si="14"/>
        <v>0</v>
      </c>
      <c r="J15" s="1">
        <f t="shared" si="15"/>
        <v>0</v>
      </c>
      <c r="K15" s="1">
        <f t="shared" si="16"/>
        <v>0</v>
      </c>
      <c r="L15" s="1">
        <f t="shared" si="17"/>
        <v>0</v>
      </c>
      <c r="M15" s="1">
        <f t="shared" si="18"/>
        <v>0</v>
      </c>
      <c r="N15" s="1">
        <f t="shared" si="19"/>
        <v>0</v>
      </c>
      <c r="O15" s="1">
        <f t="shared" si="20"/>
        <v>0</v>
      </c>
      <c r="P15" s="1">
        <f t="shared" si="3"/>
        <v>0</v>
      </c>
      <c r="Q15" s="1">
        <f t="shared" si="0"/>
        <v>0</v>
      </c>
      <c r="R15" s="1">
        <f t="shared" si="4"/>
        <v>0</v>
      </c>
      <c r="S15" s="1">
        <f t="shared" si="5"/>
        <v>0</v>
      </c>
      <c r="T15" s="1">
        <f t="shared" si="6"/>
        <v>0</v>
      </c>
      <c r="U15" s="1">
        <v>0</v>
      </c>
      <c r="V15" s="1">
        <f t="shared" si="7"/>
        <v>0</v>
      </c>
      <c r="W15" s="102">
        <f t="shared" si="8"/>
        <v>0</v>
      </c>
      <c r="X15" s="115">
        <f t="shared" si="21"/>
        <v>0</v>
      </c>
      <c r="Y15" s="116">
        <f t="shared" si="1"/>
        <v>0</v>
      </c>
      <c r="Z15" s="107">
        <f t="shared" si="9"/>
        <v>0</v>
      </c>
      <c r="AA15" s="104">
        <f t="shared" si="10"/>
        <v>0</v>
      </c>
      <c r="AB15" s="115">
        <f t="shared" si="11"/>
        <v>0</v>
      </c>
      <c r="AC15" s="116">
        <f t="shared" si="12"/>
        <v>0</v>
      </c>
      <c r="AD15" s="110">
        <v>11</v>
      </c>
    </row>
    <row r="16" spans="1:30" ht="15" customHeight="1" x14ac:dyDescent="0.25">
      <c r="A16" s="2">
        <v>0</v>
      </c>
      <c r="B16" s="3">
        <v>0</v>
      </c>
      <c r="C16" s="4" t="s">
        <v>180</v>
      </c>
      <c r="D16" s="5" t="s">
        <v>8</v>
      </c>
      <c r="E16" s="6">
        <v>0</v>
      </c>
      <c r="F16" s="88">
        <f t="shared" si="2"/>
        <v>0</v>
      </c>
      <c r="G16" s="1">
        <v>0</v>
      </c>
      <c r="H16" s="1">
        <f t="shared" si="13"/>
        <v>0</v>
      </c>
      <c r="I16" s="1">
        <f t="shared" si="14"/>
        <v>0</v>
      </c>
      <c r="J16" s="1">
        <f t="shared" si="15"/>
        <v>0</v>
      </c>
      <c r="K16" s="1">
        <f t="shared" si="16"/>
        <v>0</v>
      </c>
      <c r="L16" s="1">
        <f t="shared" si="17"/>
        <v>0</v>
      </c>
      <c r="M16" s="1">
        <f t="shared" si="18"/>
        <v>0</v>
      </c>
      <c r="N16" s="1">
        <f>SUM(J16:K16)/100*40</f>
        <v>0</v>
      </c>
      <c r="O16" s="1">
        <f t="shared" si="20"/>
        <v>0</v>
      </c>
      <c r="P16" s="1">
        <f t="shared" si="3"/>
        <v>0</v>
      </c>
      <c r="Q16" s="1">
        <f t="shared" si="0"/>
        <v>0</v>
      </c>
      <c r="R16" s="1">
        <f t="shared" si="4"/>
        <v>0</v>
      </c>
      <c r="S16" s="1">
        <f t="shared" si="5"/>
        <v>0</v>
      </c>
      <c r="T16" s="1">
        <f t="shared" si="6"/>
        <v>0</v>
      </c>
      <c r="U16" s="1">
        <v>0</v>
      </c>
      <c r="V16" s="1">
        <f t="shared" si="7"/>
        <v>0</v>
      </c>
      <c r="W16" s="102">
        <f t="shared" si="8"/>
        <v>0</v>
      </c>
      <c r="X16" s="115">
        <f t="shared" si="21"/>
        <v>0</v>
      </c>
      <c r="Y16" s="116">
        <f t="shared" si="1"/>
        <v>0</v>
      </c>
      <c r="Z16" s="107">
        <f t="shared" si="9"/>
        <v>0</v>
      </c>
      <c r="AA16" s="104">
        <f t="shared" si="10"/>
        <v>0</v>
      </c>
      <c r="AB16" s="115">
        <f t="shared" si="11"/>
        <v>0</v>
      </c>
      <c r="AC16" s="116">
        <f t="shared" si="12"/>
        <v>0</v>
      </c>
      <c r="AD16" s="110">
        <v>12</v>
      </c>
    </row>
    <row r="17" spans="1:30" ht="15" customHeight="1" x14ac:dyDescent="0.25">
      <c r="A17" s="2">
        <v>0</v>
      </c>
      <c r="B17" s="3">
        <v>0</v>
      </c>
      <c r="C17" s="4" t="s">
        <v>180</v>
      </c>
      <c r="D17" s="5" t="s">
        <v>8</v>
      </c>
      <c r="E17" s="6">
        <v>0</v>
      </c>
      <c r="F17" s="88">
        <f t="shared" si="2"/>
        <v>0</v>
      </c>
      <c r="G17" s="1">
        <v>0</v>
      </c>
      <c r="H17" s="1">
        <f t="shared" si="13"/>
        <v>0</v>
      </c>
      <c r="I17" s="1">
        <f t="shared" si="14"/>
        <v>0</v>
      </c>
      <c r="J17" s="1">
        <f t="shared" si="15"/>
        <v>0</v>
      </c>
      <c r="K17" s="1">
        <f t="shared" si="16"/>
        <v>0</v>
      </c>
      <c r="L17" s="1">
        <f t="shared" si="17"/>
        <v>0</v>
      </c>
      <c r="M17" s="1">
        <f t="shared" si="18"/>
        <v>0</v>
      </c>
      <c r="N17" s="1">
        <f t="shared" si="19"/>
        <v>0</v>
      </c>
      <c r="O17" s="1">
        <f t="shared" si="20"/>
        <v>0</v>
      </c>
      <c r="P17" s="1">
        <f t="shared" si="3"/>
        <v>0</v>
      </c>
      <c r="Q17" s="1">
        <f t="shared" si="0"/>
        <v>0</v>
      </c>
      <c r="R17" s="1">
        <f t="shared" si="4"/>
        <v>0</v>
      </c>
      <c r="S17" s="1">
        <f t="shared" si="5"/>
        <v>0</v>
      </c>
      <c r="T17" s="1">
        <f t="shared" si="6"/>
        <v>0</v>
      </c>
      <c r="U17" s="1">
        <v>0</v>
      </c>
      <c r="V17" s="1">
        <f t="shared" si="7"/>
        <v>0</v>
      </c>
      <c r="W17" s="102">
        <f t="shared" si="8"/>
        <v>0</v>
      </c>
      <c r="X17" s="115">
        <f t="shared" si="21"/>
        <v>0</v>
      </c>
      <c r="Y17" s="116">
        <f t="shared" si="1"/>
        <v>0</v>
      </c>
      <c r="Z17" s="107">
        <f t="shared" si="9"/>
        <v>0</v>
      </c>
      <c r="AA17" s="104">
        <f t="shared" si="10"/>
        <v>0</v>
      </c>
      <c r="AB17" s="115">
        <f t="shared" si="11"/>
        <v>0</v>
      </c>
      <c r="AC17" s="116">
        <f t="shared" si="12"/>
        <v>0</v>
      </c>
      <c r="AD17" s="110">
        <v>13</v>
      </c>
    </row>
    <row r="18" spans="1:30" ht="15" customHeight="1" x14ac:dyDescent="0.25">
      <c r="A18" s="2">
        <v>0</v>
      </c>
      <c r="B18" s="3">
        <v>0</v>
      </c>
      <c r="C18" s="4" t="s">
        <v>180</v>
      </c>
      <c r="D18" s="5" t="s">
        <v>8</v>
      </c>
      <c r="E18" s="6">
        <v>0</v>
      </c>
      <c r="F18" s="88">
        <f t="shared" si="2"/>
        <v>0</v>
      </c>
      <c r="G18" s="1">
        <v>0</v>
      </c>
      <c r="H18" s="1">
        <f t="shared" si="13"/>
        <v>0</v>
      </c>
      <c r="I18" s="1">
        <f t="shared" si="14"/>
        <v>0</v>
      </c>
      <c r="J18" s="1">
        <f t="shared" si="15"/>
        <v>0</v>
      </c>
      <c r="K18" s="1">
        <f t="shared" si="16"/>
        <v>0</v>
      </c>
      <c r="L18" s="1">
        <f t="shared" si="17"/>
        <v>0</v>
      </c>
      <c r="M18" s="1">
        <f t="shared" si="18"/>
        <v>0</v>
      </c>
      <c r="N18" s="1">
        <f t="shared" si="19"/>
        <v>0</v>
      </c>
      <c r="O18" s="1">
        <f t="shared" si="20"/>
        <v>0</v>
      </c>
      <c r="P18" s="1">
        <f t="shared" si="3"/>
        <v>0</v>
      </c>
      <c r="Q18" s="1">
        <f t="shared" si="0"/>
        <v>0</v>
      </c>
      <c r="R18" s="1">
        <f t="shared" si="4"/>
        <v>0</v>
      </c>
      <c r="S18" s="1">
        <f t="shared" si="5"/>
        <v>0</v>
      </c>
      <c r="T18" s="1">
        <f t="shared" si="6"/>
        <v>0</v>
      </c>
      <c r="U18" s="1">
        <v>0</v>
      </c>
      <c r="V18" s="1">
        <f t="shared" si="7"/>
        <v>0</v>
      </c>
      <c r="W18" s="102">
        <f t="shared" si="8"/>
        <v>0</v>
      </c>
      <c r="X18" s="115">
        <f t="shared" si="21"/>
        <v>0</v>
      </c>
      <c r="Y18" s="116">
        <f t="shared" si="1"/>
        <v>0</v>
      </c>
      <c r="Z18" s="107">
        <f t="shared" si="9"/>
        <v>0</v>
      </c>
      <c r="AA18" s="104">
        <f t="shared" si="10"/>
        <v>0</v>
      </c>
      <c r="AB18" s="115">
        <f t="shared" si="11"/>
        <v>0</v>
      </c>
      <c r="AC18" s="116">
        <f t="shared" si="12"/>
        <v>0</v>
      </c>
      <c r="AD18" s="110">
        <v>14</v>
      </c>
    </row>
    <row r="19" spans="1:30" ht="15" customHeight="1" x14ac:dyDescent="0.25">
      <c r="A19" s="2">
        <v>0</v>
      </c>
      <c r="B19" s="3">
        <v>0</v>
      </c>
      <c r="C19" s="4" t="s">
        <v>180</v>
      </c>
      <c r="D19" s="5" t="s">
        <v>8</v>
      </c>
      <c r="E19" s="6">
        <v>0</v>
      </c>
      <c r="F19" s="88">
        <f t="shared" si="2"/>
        <v>0</v>
      </c>
      <c r="G19" s="1">
        <v>0</v>
      </c>
      <c r="H19" s="1">
        <f t="shared" si="13"/>
        <v>0</v>
      </c>
      <c r="I19" s="1">
        <f t="shared" si="14"/>
        <v>0</v>
      </c>
      <c r="J19" s="1">
        <f t="shared" si="15"/>
        <v>0</v>
      </c>
      <c r="K19" s="1">
        <f t="shared" si="16"/>
        <v>0</v>
      </c>
      <c r="L19" s="1">
        <f t="shared" si="17"/>
        <v>0</v>
      </c>
      <c r="M19" s="1">
        <f t="shared" si="18"/>
        <v>0</v>
      </c>
      <c r="N19" s="1">
        <f t="shared" si="19"/>
        <v>0</v>
      </c>
      <c r="O19" s="1">
        <f t="shared" si="20"/>
        <v>0</v>
      </c>
      <c r="P19" s="1">
        <f t="shared" si="3"/>
        <v>0</v>
      </c>
      <c r="Q19" s="1">
        <f t="shared" si="0"/>
        <v>0</v>
      </c>
      <c r="R19" s="1">
        <f t="shared" si="4"/>
        <v>0</v>
      </c>
      <c r="S19" s="1">
        <f t="shared" si="5"/>
        <v>0</v>
      </c>
      <c r="T19" s="1">
        <f t="shared" si="6"/>
        <v>0</v>
      </c>
      <c r="U19" s="1">
        <v>0</v>
      </c>
      <c r="V19" s="1">
        <f t="shared" si="7"/>
        <v>0</v>
      </c>
      <c r="W19" s="102">
        <f t="shared" si="8"/>
        <v>0</v>
      </c>
      <c r="X19" s="115">
        <f t="shared" si="21"/>
        <v>0</v>
      </c>
      <c r="Y19" s="116">
        <f t="shared" si="1"/>
        <v>0</v>
      </c>
      <c r="Z19" s="107">
        <f t="shared" si="9"/>
        <v>0</v>
      </c>
      <c r="AA19" s="104">
        <f t="shared" si="10"/>
        <v>0</v>
      </c>
      <c r="AB19" s="115">
        <f t="shared" si="11"/>
        <v>0</v>
      </c>
      <c r="AC19" s="116">
        <f t="shared" si="12"/>
        <v>0</v>
      </c>
      <c r="AD19" s="110">
        <v>15</v>
      </c>
    </row>
    <row r="20" spans="1:30" ht="15" customHeight="1" x14ac:dyDescent="0.25">
      <c r="A20" s="2">
        <v>0</v>
      </c>
      <c r="B20" s="3">
        <v>0</v>
      </c>
      <c r="C20" s="4" t="s">
        <v>180</v>
      </c>
      <c r="D20" s="5" t="s">
        <v>8</v>
      </c>
      <c r="E20" s="6">
        <v>0</v>
      </c>
      <c r="F20" s="88">
        <f t="shared" si="2"/>
        <v>0</v>
      </c>
      <c r="G20" s="1">
        <v>0</v>
      </c>
      <c r="H20" s="1">
        <f t="shared" si="13"/>
        <v>0</v>
      </c>
      <c r="I20" s="1">
        <f t="shared" si="14"/>
        <v>0</v>
      </c>
      <c r="J20" s="1">
        <f t="shared" si="15"/>
        <v>0</v>
      </c>
      <c r="K20" s="1">
        <f t="shared" si="16"/>
        <v>0</v>
      </c>
      <c r="L20" s="1">
        <f t="shared" si="17"/>
        <v>0</v>
      </c>
      <c r="M20" s="1">
        <f t="shared" si="18"/>
        <v>0</v>
      </c>
      <c r="N20" s="1">
        <f t="shared" si="19"/>
        <v>0</v>
      </c>
      <c r="O20" s="1">
        <f t="shared" si="20"/>
        <v>0</v>
      </c>
      <c r="P20" s="1">
        <f t="shared" si="3"/>
        <v>0</v>
      </c>
      <c r="Q20" s="1">
        <f t="shared" si="0"/>
        <v>0</v>
      </c>
      <c r="R20" s="1">
        <f t="shared" si="4"/>
        <v>0</v>
      </c>
      <c r="S20" s="1">
        <f t="shared" si="5"/>
        <v>0</v>
      </c>
      <c r="T20" s="1">
        <f t="shared" si="6"/>
        <v>0</v>
      </c>
      <c r="U20" s="1">
        <v>0</v>
      </c>
      <c r="V20" s="1">
        <f t="shared" si="7"/>
        <v>0</v>
      </c>
      <c r="W20" s="102">
        <f t="shared" si="8"/>
        <v>0</v>
      </c>
      <c r="X20" s="115">
        <f t="shared" si="21"/>
        <v>0</v>
      </c>
      <c r="Y20" s="116">
        <f t="shared" si="1"/>
        <v>0</v>
      </c>
      <c r="Z20" s="107">
        <f t="shared" si="9"/>
        <v>0</v>
      </c>
      <c r="AA20" s="104">
        <f t="shared" si="10"/>
        <v>0</v>
      </c>
      <c r="AB20" s="115">
        <f t="shared" si="11"/>
        <v>0</v>
      </c>
      <c r="AC20" s="116">
        <f t="shared" si="12"/>
        <v>0</v>
      </c>
      <c r="AD20" s="110">
        <v>16</v>
      </c>
    </row>
    <row r="21" spans="1:30" ht="15" customHeight="1" x14ac:dyDescent="0.25">
      <c r="A21" s="2">
        <v>0</v>
      </c>
      <c r="B21" s="3">
        <v>0</v>
      </c>
      <c r="C21" s="4" t="s">
        <v>180</v>
      </c>
      <c r="D21" s="5" t="s">
        <v>8</v>
      </c>
      <c r="E21" s="6">
        <v>0</v>
      </c>
      <c r="F21" s="88">
        <f t="shared" si="2"/>
        <v>0</v>
      </c>
      <c r="G21" s="1">
        <v>0</v>
      </c>
      <c r="H21" s="1">
        <f t="shared" si="13"/>
        <v>0</v>
      </c>
      <c r="I21" s="1">
        <f t="shared" si="14"/>
        <v>0</v>
      </c>
      <c r="J21" s="1">
        <f t="shared" si="15"/>
        <v>0</v>
      </c>
      <c r="K21" s="1">
        <f t="shared" si="16"/>
        <v>0</v>
      </c>
      <c r="L21" s="1">
        <f t="shared" si="17"/>
        <v>0</v>
      </c>
      <c r="M21" s="1">
        <f t="shared" si="18"/>
        <v>0</v>
      </c>
      <c r="N21" s="1">
        <f t="shared" si="19"/>
        <v>0</v>
      </c>
      <c r="O21" s="1">
        <f t="shared" si="20"/>
        <v>0</v>
      </c>
      <c r="P21" s="1">
        <f t="shared" si="3"/>
        <v>0</v>
      </c>
      <c r="Q21" s="1">
        <f t="shared" si="0"/>
        <v>0</v>
      </c>
      <c r="R21" s="1">
        <f t="shared" si="4"/>
        <v>0</v>
      </c>
      <c r="S21" s="1">
        <f t="shared" si="5"/>
        <v>0</v>
      </c>
      <c r="T21" s="1">
        <f t="shared" si="6"/>
        <v>0</v>
      </c>
      <c r="U21" s="1">
        <v>0</v>
      </c>
      <c r="V21" s="1">
        <f t="shared" si="7"/>
        <v>0</v>
      </c>
      <c r="W21" s="102">
        <f t="shared" si="8"/>
        <v>0</v>
      </c>
      <c r="X21" s="115">
        <f t="shared" si="21"/>
        <v>0</v>
      </c>
      <c r="Y21" s="116">
        <f t="shared" si="1"/>
        <v>0</v>
      </c>
      <c r="Z21" s="107">
        <f t="shared" si="9"/>
        <v>0</v>
      </c>
      <c r="AA21" s="104">
        <f t="shared" si="10"/>
        <v>0</v>
      </c>
      <c r="AB21" s="115">
        <f t="shared" si="11"/>
        <v>0</v>
      </c>
      <c r="AC21" s="116">
        <f t="shared" si="12"/>
        <v>0</v>
      </c>
      <c r="AD21" s="110">
        <v>17</v>
      </c>
    </row>
    <row r="22" spans="1:30" ht="15" customHeight="1" x14ac:dyDescent="0.25">
      <c r="A22" s="2">
        <v>0</v>
      </c>
      <c r="B22" s="3">
        <v>0</v>
      </c>
      <c r="C22" s="4" t="s">
        <v>180</v>
      </c>
      <c r="D22" s="5" t="s">
        <v>8</v>
      </c>
      <c r="E22" s="6">
        <v>0</v>
      </c>
      <c r="F22" s="88">
        <f t="shared" si="2"/>
        <v>0</v>
      </c>
      <c r="G22" s="1">
        <v>0</v>
      </c>
      <c r="H22" s="1">
        <f t="shared" si="13"/>
        <v>0</v>
      </c>
      <c r="I22" s="1">
        <f t="shared" si="14"/>
        <v>0</v>
      </c>
      <c r="J22" s="1">
        <f t="shared" si="15"/>
        <v>0</v>
      </c>
      <c r="K22" s="1">
        <f t="shared" si="16"/>
        <v>0</v>
      </c>
      <c r="L22" s="1">
        <f t="shared" si="17"/>
        <v>0</v>
      </c>
      <c r="M22" s="1">
        <f t="shared" si="18"/>
        <v>0</v>
      </c>
      <c r="N22" s="1">
        <f t="shared" si="19"/>
        <v>0</v>
      </c>
      <c r="O22" s="1">
        <f t="shared" si="20"/>
        <v>0</v>
      </c>
      <c r="P22" s="1">
        <f t="shared" si="3"/>
        <v>0</v>
      </c>
      <c r="Q22" s="1">
        <f t="shared" si="0"/>
        <v>0</v>
      </c>
      <c r="R22" s="1">
        <f t="shared" si="4"/>
        <v>0</v>
      </c>
      <c r="S22" s="1">
        <f t="shared" si="5"/>
        <v>0</v>
      </c>
      <c r="T22" s="1">
        <f t="shared" si="6"/>
        <v>0</v>
      </c>
      <c r="U22" s="1">
        <v>0</v>
      </c>
      <c r="V22" s="1">
        <f t="shared" si="7"/>
        <v>0</v>
      </c>
      <c r="W22" s="102">
        <f t="shared" si="8"/>
        <v>0</v>
      </c>
      <c r="X22" s="115">
        <f t="shared" si="21"/>
        <v>0</v>
      </c>
      <c r="Y22" s="116">
        <f t="shared" si="1"/>
        <v>0</v>
      </c>
      <c r="Z22" s="107">
        <f t="shared" si="9"/>
        <v>0</v>
      </c>
      <c r="AA22" s="104">
        <f t="shared" si="10"/>
        <v>0</v>
      </c>
      <c r="AB22" s="115">
        <f t="shared" si="11"/>
        <v>0</v>
      </c>
      <c r="AC22" s="116">
        <f t="shared" si="12"/>
        <v>0</v>
      </c>
      <c r="AD22" s="110">
        <v>18</v>
      </c>
    </row>
    <row r="23" spans="1:30" ht="15" customHeight="1" x14ac:dyDescent="0.25">
      <c r="A23" s="2">
        <v>0</v>
      </c>
      <c r="B23" s="3">
        <v>0</v>
      </c>
      <c r="C23" s="4" t="s">
        <v>180</v>
      </c>
      <c r="D23" s="5" t="s">
        <v>8</v>
      </c>
      <c r="E23" s="6">
        <v>0</v>
      </c>
      <c r="F23" s="88">
        <f t="shared" si="2"/>
        <v>0</v>
      </c>
      <c r="G23" s="1">
        <v>0</v>
      </c>
      <c r="H23" s="1">
        <f t="shared" si="13"/>
        <v>0</v>
      </c>
      <c r="I23" s="1">
        <f t="shared" si="14"/>
        <v>0</v>
      </c>
      <c r="J23" s="1">
        <f t="shared" si="15"/>
        <v>0</v>
      </c>
      <c r="K23" s="1">
        <f t="shared" si="16"/>
        <v>0</v>
      </c>
      <c r="L23" s="1">
        <f t="shared" si="17"/>
        <v>0</v>
      </c>
      <c r="M23" s="1">
        <f t="shared" si="18"/>
        <v>0</v>
      </c>
      <c r="N23" s="1">
        <f t="shared" si="19"/>
        <v>0</v>
      </c>
      <c r="O23" s="1">
        <f t="shared" si="20"/>
        <v>0</v>
      </c>
      <c r="P23" s="1">
        <f t="shared" si="3"/>
        <v>0</v>
      </c>
      <c r="Q23" s="1">
        <f t="shared" si="0"/>
        <v>0</v>
      </c>
      <c r="R23" s="1">
        <f t="shared" si="4"/>
        <v>0</v>
      </c>
      <c r="S23" s="1">
        <f t="shared" si="5"/>
        <v>0</v>
      </c>
      <c r="T23" s="1">
        <f t="shared" si="6"/>
        <v>0</v>
      </c>
      <c r="U23" s="1">
        <v>0</v>
      </c>
      <c r="V23" s="1">
        <f t="shared" si="7"/>
        <v>0</v>
      </c>
      <c r="W23" s="102">
        <f t="shared" si="8"/>
        <v>0</v>
      </c>
      <c r="X23" s="115">
        <f t="shared" si="21"/>
        <v>0</v>
      </c>
      <c r="Y23" s="116">
        <f t="shared" si="1"/>
        <v>0</v>
      </c>
      <c r="Z23" s="107">
        <f t="shared" si="9"/>
        <v>0</v>
      </c>
      <c r="AA23" s="104">
        <f t="shared" si="10"/>
        <v>0</v>
      </c>
      <c r="AB23" s="115">
        <f t="shared" si="11"/>
        <v>0</v>
      </c>
      <c r="AC23" s="116">
        <f t="shared" si="12"/>
        <v>0</v>
      </c>
      <c r="AD23" s="110">
        <v>19</v>
      </c>
    </row>
    <row r="24" spans="1:30" ht="15" customHeight="1" x14ac:dyDescent="0.25">
      <c r="A24" s="2">
        <v>0</v>
      </c>
      <c r="B24" s="3">
        <v>0</v>
      </c>
      <c r="C24" s="4" t="s">
        <v>180</v>
      </c>
      <c r="D24" s="5" t="s">
        <v>8</v>
      </c>
      <c r="E24" s="6">
        <v>0</v>
      </c>
      <c r="F24" s="88">
        <f t="shared" si="2"/>
        <v>0</v>
      </c>
      <c r="G24" s="1">
        <v>0</v>
      </c>
      <c r="H24" s="1">
        <f t="shared" si="13"/>
        <v>0</v>
      </c>
      <c r="I24" s="1">
        <f t="shared" si="14"/>
        <v>0</v>
      </c>
      <c r="J24" s="1">
        <f t="shared" si="15"/>
        <v>0</v>
      </c>
      <c r="K24" s="1">
        <f t="shared" si="16"/>
        <v>0</v>
      </c>
      <c r="L24" s="1">
        <f t="shared" si="17"/>
        <v>0</v>
      </c>
      <c r="M24" s="1">
        <f t="shared" si="18"/>
        <v>0</v>
      </c>
      <c r="N24" s="1">
        <f t="shared" si="19"/>
        <v>0</v>
      </c>
      <c r="O24" s="1">
        <f t="shared" si="20"/>
        <v>0</v>
      </c>
      <c r="P24" s="1">
        <f t="shared" si="3"/>
        <v>0</v>
      </c>
      <c r="Q24" s="1">
        <f t="shared" si="0"/>
        <v>0</v>
      </c>
      <c r="R24" s="1">
        <f t="shared" si="4"/>
        <v>0</v>
      </c>
      <c r="S24" s="1">
        <f t="shared" si="5"/>
        <v>0</v>
      </c>
      <c r="T24" s="1">
        <f t="shared" si="6"/>
        <v>0</v>
      </c>
      <c r="U24" s="1">
        <v>0</v>
      </c>
      <c r="V24" s="1">
        <f t="shared" si="7"/>
        <v>0</v>
      </c>
      <c r="W24" s="102">
        <f t="shared" si="8"/>
        <v>0</v>
      </c>
      <c r="X24" s="115">
        <f t="shared" si="21"/>
        <v>0</v>
      </c>
      <c r="Y24" s="116">
        <f t="shared" si="1"/>
        <v>0</v>
      </c>
      <c r="Z24" s="107">
        <f t="shared" si="9"/>
        <v>0</v>
      </c>
      <c r="AA24" s="104">
        <f t="shared" si="10"/>
        <v>0</v>
      </c>
      <c r="AB24" s="115">
        <f t="shared" si="11"/>
        <v>0</v>
      </c>
      <c r="AC24" s="116">
        <f t="shared" si="12"/>
        <v>0</v>
      </c>
      <c r="AD24" s="110">
        <v>20</v>
      </c>
    </row>
    <row r="25" spans="1:30" ht="15" customHeight="1" x14ac:dyDescent="0.25">
      <c r="A25" s="2">
        <v>0</v>
      </c>
      <c r="B25" s="3">
        <v>0</v>
      </c>
      <c r="C25" s="4" t="s">
        <v>180</v>
      </c>
      <c r="D25" s="5" t="s">
        <v>8</v>
      </c>
      <c r="E25" s="6">
        <v>0</v>
      </c>
      <c r="F25" s="88">
        <f t="shared" si="2"/>
        <v>0</v>
      </c>
      <c r="G25" s="1">
        <v>0</v>
      </c>
      <c r="H25" s="1">
        <f t="shared" si="13"/>
        <v>0</v>
      </c>
      <c r="I25" s="1">
        <f t="shared" si="14"/>
        <v>0</v>
      </c>
      <c r="J25" s="1">
        <f t="shared" si="15"/>
        <v>0</v>
      </c>
      <c r="K25" s="1">
        <f t="shared" si="16"/>
        <v>0</v>
      </c>
      <c r="L25" s="1">
        <f t="shared" si="17"/>
        <v>0</v>
      </c>
      <c r="M25" s="1">
        <f t="shared" si="18"/>
        <v>0</v>
      </c>
      <c r="N25" s="1">
        <f t="shared" si="19"/>
        <v>0</v>
      </c>
      <c r="O25" s="1">
        <f t="shared" si="20"/>
        <v>0</v>
      </c>
      <c r="P25" s="1">
        <f t="shared" si="3"/>
        <v>0</v>
      </c>
      <c r="Q25" s="1">
        <f t="shared" si="0"/>
        <v>0</v>
      </c>
      <c r="R25" s="1">
        <f t="shared" si="4"/>
        <v>0</v>
      </c>
      <c r="S25" s="1">
        <f t="shared" si="5"/>
        <v>0</v>
      </c>
      <c r="T25" s="1">
        <f t="shared" si="6"/>
        <v>0</v>
      </c>
      <c r="U25" s="1">
        <v>0</v>
      </c>
      <c r="V25" s="1">
        <f t="shared" si="7"/>
        <v>0</v>
      </c>
      <c r="W25" s="102">
        <f t="shared" si="8"/>
        <v>0</v>
      </c>
      <c r="X25" s="115">
        <f t="shared" si="21"/>
        <v>0</v>
      </c>
      <c r="Y25" s="116">
        <f t="shared" si="1"/>
        <v>0</v>
      </c>
      <c r="Z25" s="107">
        <f t="shared" si="9"/>
        <v>0</v>
      </c>
      <c r="AA25" s="104">
        <f t="shared" si="10"/>
        <v>0</v>
      </c>
      <c r="AB25" s="115">
        <f t="shared" si="11"/>
        <v>0</v>
      </c>
      <c r="AC25" s="116">
        <f t="shared" si="12"/>
        <v>0</v>
      </c>
      <c r="AD25" s="110">
        <v>21</v>
      </c>
    </row>
    <row r="26" spans="1:30" ht="15" customHeight="1" x14ac:dyDescent="0.25">
      <c r="A26" s="2">
        <v>0</v>
      </c>
      <c r="B26" s="3">
        <v>0</v>
      </c>
      <c r="C26" s="4" t="s">
        <v>180</v>
      </c>
      <c r="D26" s="5" t="s">
        <v>8</v>
      </c>
      <c r="E26" s="6">
        <v>0</v>
      </c>
      <c r="F26" s="88">
        <f t="shared" si="2"/>
        <v>0</v>
      </c>
      <c r="G26" s="1">
        <v>0</v>
      </c>
      <c r="H26" s="1">
        <f t="shared" si="13"/>
        <v>0</v>
      </c>
      <c r="I26" s="1">
        <f t="shared" si="14"/>
        <v>0</v>
      </c>
      <c r="J26" s="1">
        <f t="shared" si="15"/>
        <v>0</v>
      </c>
      <c r="K26" s="1">
        <f t="shared" si="16"/>
        <v>0</v>
      </c>
      <c r="L26" s="1">
        <f t="shared" si="17"/>
        <v>0</v>
      </c>
      <c r="M26" s="1">
        <f t="shared" si="18"/>
        <v>0</v>
      </c>
      <c r="N26" s="1">
        <f t="shared" si="19"/>
        <v>0</v>
      </c>
      <c r="O26" s="1">
        <f t="shared" si="20"/>
        <v>0</v>
      </c>
      <c r="P26" s="1">
        <f t="shared" si="3"/>
        <v>0</v>
      </c>
      <c r="Q26" s="1">
        <f t="shared" si="0"/>
        <v>0</v>
      </c>
      <c r="R26" s="1">
        <f t="shared" si="4"/>
        <v>0</v>
      </c>
      <c r="S26" s="1">
        <f t="shared" si="5"/>
        <v>0</v>
      </c>
      <c r="T26" s="1">
        <f t="shared" si="6"/>
        <v>0</v>
      </c>
      <c r="U26" s="1">
        <v>0</v>
      </c>
      <c r="V26" s="1">
        <f t="shared" si="7"/>
        <v>0</v>
      </c>
      <c r="W26" s="102">
        <f t="shared" si="8"/>
        <v>0</v>
      </c>
      <c r="X26" s="115">
        <f t="shared" si="21"/>
        <v>0</v>
      </c>
      <c r="Y26" s="116">
        <f t="shared" si="1"/>
        <v>0</v>
      </c>
      <c r="Z26" s="107">
        <f t="shared" si="9"/>
        <v>0</v>
      </c>
      <c r="AA26" s="104">
        <f t="shared" si="10"/>
        <v>0</v>
      </c>
      <c r="AB26" s="115">
        <f t="shared" si="11"/>
        <v>0</v>
      </c>
      <c r="AC26" s="116">
        <f t="shared" si="12"/>
        <v>0</v>
      </c>
      <c r="AD26" s="110">
        <v>22</v>
      </c>
    </row>
    <row r="27" spans="1:30" ht="15" customHeight="1" x14ac:dyDescent="0.25">
      <c r="A27" s="2">
        <v>0</v>
      </c>
      <c r="B27" s="3">
        <v>0</v>
      </c>
      <c r="C27" s="4" t="s">
        <v>180</v>
      </c>
      <c r="D27" s="5" t="s">
        <v>8</v>
      </c>
      <c r="E27" s="6">
        <v>0</v>
      </c>
      <c r="F27" s="88">
        <f t="shared" si="2"/>
        <v>0</v>
      </c>
      <c r="G27" s="1">
        <v>0</v>
      </c>
      <c r="H27" s="1">
        <f t="shared" si="13"/>
        <v>0</v>
      </c>
      <c r="I27" s="1">
        <f t="shared" si="14"/>
        <v>0</v>
      </c>
      <c r="J27" s="1">
        <f t="shared" si="15"/>
        <v>0</v>
      </c>
      <c r="K27" s="1">
        <f t="shared" si="16"/>
        <v>0</v>
      </c>
      <c r="L27" s="1">
        <f t="shared" si="17"/>
        <v>0</v>
      </c>
      <c r="M27" s="1">
        <f t="shared" si="18"/>
        <v>0</v>
      </c>
      <c r="N27" s="1">
        <f t="shared" si="19"/>
        <v>0</v>
      </c>
      <c r="O27" s="1">
        <f t="shared" si="20"/>
        <v>0</v>
      </c>
      <c r="P27" s="1">
        <f t="shared" si="3"/>
        <v>0</v>
      </c>
      <c r="Q27" s="1">
        <f t="shared" si="0"/>
        <v>0</v>
      </c>
      <c r="R27" s="1">
        <f t="shared" si="4"/>
        <v>0</v>
      </c>
      <c r="S27" s="1">
        <f t="shared" si="5"/>
        <v>0</v>
      </c>
      <c r="T27" s="1">
        <f t="shared" si="6"/>
        <v>0</v>
      </c>
      <c r="U27" s="1">
        <v>0</v>
      </c>
      <c r="V27" s="1">
        <f t="shared" si="7"/>
        <v>0</v>
      </c>
      <c r="W27" s="102">
        <f t="shared" si="8"/>
        <v>0</v>
      </c>
      <c r="X27" s="115">
        <f t="shared" si="21"/>
        <v>0</v>
      </c>
      <c r="Y27" s="116">
        <f t="shared" si="1"/>
        <v>0</v>
      </c>
      <c r="Z27" s="107">
        <f t="shared" si="9"/>
        <v>0</v>
      </c>
      <c r="AA27" s="104">
        <f t="shared" si="10"/>
        <v>0</v>
      </c>
      <c r="AB27" s="115">
        <f t="shared" si="11"/>
        <v>0</v>
      </c>
      <c r="AC27" s="116">
        <f t="shared" si="12"/>
        <v>0</v>
      </c>
      <c r="AD27" s="110">
        <v>23</v>
      </c>
    </row>
    <row r="28" spans="1:30" ht="15" customHeight="1" x14ac:dyDescent="0.25">
      <c r="A28" s="2">
        <v>0</v>
      </c>
      <c r="B28" s="3">
        <v>0</v>
      </c>
      <c r="C28" s="4" t="s">
        <v>180</v>
      </c>
      <c r="D28" s="5" t="s">
        <v>8</v>
      </c>
      <c r="E28" s="6">
        <v>0</v>
      </c>
      <c r="F28" s="88">
        <f t="shared" si="2"/>
        <v>0</v>
      </c>
      <c r="G28" s="1">
        <v>0</v>
      </c>
      <c r="H28" s="1">
        <f t="shared" si="13"/>
        <v>0</v>
      </c>
      <c r="I28" s="1">
        <f t="shared" si="14"/>
        <v>0</v>
      </c>
      <c r="J28" s="1">
        <f t="shared" si="15"/>
        <v>0</v>
      </c>
      <c r="K28" s="1">
        <f t="shared" si="16"/>
        <v>0</v>
      </c>
      <c r="L28" s="1">
        <f t="shared" si="17"/>
        <v>0</v>
      </c>
      <c r="M28" s="1">
        <f t="shared" si="18"/>
        <v>0</v>
      </c>
      <c r="N28" s="1">
        <f t="shared" si="19"/>
        <v>0</v>
      </c>
      <c r="O28" s="1">
        <f t="shared" si="20"/>
        <v>0</v>
      </c>
      <c r="P28" s="1">
        <f t="shared" si="3"/>
        <v>0</v>
      </c>
      <c r="Q28" s="1">
        <f t="shared" si="0"/>
        <v>0</v>
      </c>
      <c r="R28" s="1">
        <f t="shared" si="4"/>
        <v>0</v>
      </c>
      <c r="S28" s="1">
        <f t="shared" si="5"/>
        <v>0</v>
      </c>
      <c r="T28" s="1">
        <f t="shared" si="6"/>
        <v>0</v>
      </c>
      <c r="U28" s="1">
        <v>0</v>
      </c>
      <c r="V28" s="1">
        <f t="shared" si="7"/>
        <v>0</v>
      </c>
      <c r="W28" s="102">
        <f t="shared" si="8"/>
        <v>0</v>
      </c>
      <c r="X28" s="115">
        <f t="shared" si="21"/>
        <v>0</v>
      </c>
      <c r="Y28" s="116">
        <f t="shared" si="1"/>
        <v>0</v>
      </c>
      <c r="Z28" s="107">
        <f t="shared" si="9"/>
        <v>0</v>
      </c>
      <c r="AA28" s="104">
        <f t="shared" si="10"/>
        <v>0</v>
      </c>
      <c r="AB28" s="115">
        <f t="shared" si="11"/>
        <v>0</v>
      </c>
      <c r="AC28" s="116">
        <f t="shared" si="12"/>
        <v>0</v>
      </c>
      <c r="AD28" s="110">
        <v>24</v>
      </c>
    </row>
    <row r="29" spans="1:30" ht="15" customHeight="1" x14ac:dyDescent="0.25">
      <c r="A29" s="2">
        <v>0</v>
      </c>
      <c r="B29" s="3">
        <v>0</v>
      </c>
      <c r="C29" s="4" t="s">
        <v>180</v>
      </c>
      <c r="D29" s="5" t="s">
        <v>8</v>
      </c>
      <c r="E29" s="6">
        <v>0</v>
      </c>
      <c r="F29" s="88">
        <f t="shared" si="2"/>
        <v>0</v>
      </c>
      <c r="G29" s="1">
        <v>0</v>
      </c>
      <c r="H29" s="1">
        <f t="shared" si="13"/>
        <v>0</v>
      </c>
      <c r="I29" s="1">
        <f t="shared" si="14"/>
        <v>0</v>
      </c>
      <c r="J29" s="1">
        <f t="shared" si="15"/>
        <v>0</v>
      </c>
      <c r="K29" s="1">
        <f t="shared" si="16"/>
        <v>0</v>
      </c>
      <c r="L29" s="1">
        <f t="shared" si="17"/>
        <v>0</v>
      </c>
      <c r="M29" s="1">
        <f t="shared" si="18"/>
        <v>0</v>
      </c>
      <c r="N29" s="1">
        <f t="shared" si="19"/>
        <v>0</v>
      </c>
      <c r="O29" s="1">
        <f t="shared" si="20"/>
        <v>0</v>
      </c>
      <c r="P29" s="1">
        <f t="shared" si="3"/>
        <v>0</v>
      </c>
      <c r="Q29" s="1">
        <f t="shared" si="0"/>
        <v>0</v>
      </c>
      <c r="R29" s="1">
        <f t="shared" si="4"/>
        <v>0</v>
      </c>
      <c r="S29" s="1">
        <f t="shared" si="5"/>
        <v>0</v>
      </c>
      <c r="T29" s="1">
        <f t="shared" si="6"/>
        <v>0</v>
      </c>
      <c r="U29" s="1">
        <v>0</v>
      </c>
      <c r="V29" s="1">
        <f t="shared" si="7"/>
        <v>0</v>
      </c>
      <c r="W29" s="102">
        <f t="shared" si="8"/>
        <v>0</v>
      </c>
      <c r="X29" s="115">
        <f t="shared" si="21"/>
        <v>0</v>
      </c>
      <c r="Y29" s="116">
        <f t="shared" si="1"/>
        <v>0</v>
      </c>
      <c r="Z29" s="107">
        <f t="shared" si="9"/>
        <v>0</v>
      </c>
      <c r="AA29" s="104">
        <f t="shared" si="10"/>
        <v>0</v>
      </c>
      <c r="AB29" s="115">
        <f t="shared" si="11"/>
        <v>0</v>
      </c>
      <c r="AC29" s="116">
        <f t="shared" si="12"/>
        <v>0</v>
      </c>
      <c r="AD29" s="110">
        <v>25</v>
      </c>
    </row>
    <row r="30" spans="1:30" ht="15" customHeight="1" x14ac:dyDescent="0.25">
      <c r="A30" s="2">
        <v>0</v>
      </c>
      <c r="B30" s="3">
        <v>0</v>
      </c>
      <c r="C30" s="4" t="s">
        <v>180</v>
      </c>
      <c r="D30" s="5" t="s">
        <v>8</v>
      </c>
      <c r="E30" s="6">
        <v>0</v>
      </c>
      <c r="F30" s="88">
        <f t="shared" si="2"/>
        <v>0</v>
      </c>
      <c r="G30" s="1">
        <v>0</v>
      </c>
      <c r="H30" s="1">
        <f t="shared" si="13"/>
        <v>0</v>
      </c>
      <c r="I30" s="1">
        <f t="shared" si="14"/>
        <v>0</v>
      </c>
      <c r="J30" s="1">
        <f t="shared" si="15"/>
        <v>0</v>
      </c>
      <c r="K30" s="1">
        <f t="shared" si="16"/>
        <v>0</v>
      </c>
      <c r="L30" s="1">
        <f t="shared" si="17"/>
        <v>0</v>
      </c>
      <c r="M30" s="1">
        <f t="shared" si="18"/>
        <v>0</v>
      </c>
      <c r="N30" s="1">
        <f t="shared" si="19"/>
        <v>0</v>
      </c>
      <c r="O30" s="1">
        <f t="shared" si="20"/>
        <v>0</v>
      </c>
      <c r="P30" s="1">
        <f t="shared" si="3"/>
        <v>0</v>
      </c>
      <c r="Q30" s="1">
        <f t="shared" si="0"/>
        <v>0</v>
      </c>
      <c r="R30" s="1">
        <f t="shared" si="4"/>
        <v>0</v>
      </c>
      <c r="S30" s="1">
        <f t="shared" si="5"/>
        <v>0</v>
      </c>
      <c r="T30" s="1">
        <f t="shared" si="6"/>
        <v>0</v>
      </c>
      <c r="U30" s="1">
        <v>0</v>
      </c>
      <c r="V30" s="1">
        <f t="shared" si="7"/>
        <v>0</v>
      </c>
      <c r="W30" s="102">
        <f t="shared" si="8"/>
        <v>0</v>
      </c>
      <c r="X30" s="115">
        <f t="shared" si="21"/>
        <v>0</v>
      </c>
      <c r="Y30" s="116">
        <f t="shared" si="1"/>
        <v>0</v>
      </c>
      <c r="Z30" s="107">
        <f t="shared" si="9"/>
        <v>0</v>
      </c>
      <c r="AA30" s="104">
        <f t="shared" si="10"/>
        <v>0</v>
      </c>
      <c r="AB30" s="115">
        <f t="shared" si="11"/>
        <v>0</v>
      </c>
      <c r="AC30" s="116">
        <f t="shared" si="12"/>
        <v>0</v>
      </c>
      <c r="AD30" s="110">
        <v>26</v>
      </c>
    </row>
    <row r="31" spans="1:30" ht="15" customHeight="1" x14ac:dyDescent="0.25">
      <c r="A31" s="2">
        <v>0</v>
      </c>
      <c r="B31" s="3">
        <v>0</v>
      </c>
      <c r="C31" s="4" t="s">
        <v>180</v>
      </c>
      <c r="D31" s="5" t="s">
        <v>8</v>
      </c>
      <c r="E31" s="6">
        <v>0</v>
      </c>
      <c r="F31" s="88">
        <f t="shared" si="2"/>
        <v>0</v>
      </c>
      <c r="G31" s="1">
        <v>0</v>
      </c>
      <c r="H31" s="1">
        <f t="shared" si="13"/>
        <v>0</v>
      </c>
      <c r="I31" s="1">
        <f t="shared" si="14"/>
        <v>0</v>
      </c>
      <c r="J31" s="1">
        <f t="shared" si="15"/>
        <v>0</v>
      </c>
      <c r="K31" s="1">
        <f t="shared" si="16"/>
        <v>0</v>
      </c>
      <c r="L31" s="1">
        <f t="shared" si="17"/>
        <v>0</v>
      </c>
      <c r="M31" s="1">
        <f t="shared" si="18"/>
        <v>0</v>
      </c>
      <c r="N31" s="1">
        <f t="shared" si="19"/>
        <v>0</v>
      </c>
      <c r="O31" s="1">
        <f t="shared" si="20"/>
        <v>0</v>
      </c>
      <c r="P31" s="1">
        <f t="shared" si="3"/>
        <v>0</v>
      </c>
      <c r="Q31" s="1">
        <f t="shared" si="0"/>
        <v>0</v>
      </c>
      <c r="R31" s="1">
        <f t="shared" si="4"/>
        <v>0</v>
      </c>
      <c r="S31" s="1">
        <f t="shared" si="5"/>
        <v>0</v>
      </c>
      <c r="T31" s="1">
        <f t="shared" si="6"/>
        <v>0</v>
      </c>
      <c r="U31" s="1">
        <v>0</v>
      </c>
      <c r="V31" s="1">
        <f t="shared" si="7"/>
        <v>0</v>
      </c>
      <c r="W31" s="102">
        <f t="shared" si="8"/>
        <v>0</v>
      </c>
      <c r="X31" s="115">
        <f t="shared" si="21"/>
        <v>0</v>
      </c>
      <c r="Y31" s="116">
        <f t="shared" si="1"/>
        <v>0</v>
      </c>
      <c r="Z31" s="107">
        <f t="shared" si="9"/>
        <v>0</v>
      </c>
      <c r="AA31" s="104">
        <f t="shared" si="10"/>
        <v>0</v>
      </c>
      <c r="AB31" s="115">
        <f t="shared" si="11"/>
        <v>0</v>
      </c>
      <c r="AC31" s="116">
        <f t="shared" si="12"/>
        <v>0</v>
      </c>
      <c r="AD31" s="110">
        <v>27</v>
      </c>
    </row>
    <row r="32" spans="1:30" ht="15" customHeight="1" x14ac:dyDescent="0.25">
      <c r="A32" s="2">
        <v>0</v>
      </c>
      <c r="B32" s="3">
        <v>0</v>
      </c>
      <c r="C32" s="4" t="s">
        <v>180</v>
      </c>
      <c r="D32" s="5" t="s">
        <v>8</v>
      </c>
      <c r="E32" s="6">
        <v>0</v>
      </c>
      <c r="F32" s="88">
        <f t="shared" si="2"/>
        <v>0</v>
      </c>
      <c r="G32" s="1">
        <v>0</v>
      </c>
      <c r="H32" s="1">
        <f t="shared" si="13"/>
        <v>0</v>
      </c>
      <c r="I32" s="1">
        <f t="shared" si="14"/>
        <v>0</v>
      </c>
      <c r="J32" s="1">
        <f t="shared" si="15"/>
        <v>0</v>
      </c>
      <c r="K32" s="1">
        <f t="shared" si="16"/>
        <v>0</v>
      </c>
      <c r="L32" s="1">
        <f t="shared" si="17"/>
        <v>0</v>
      </c>
      <c r="M32" s="1">
        <f t="shared" si="18"/>
        <v>0</v>
      </c>
      <c r="N32" s="1">
        <f t="shared" si="19"/>
        <v>0</v>
      </c>
      <c r="O32" s="1">
        <f t="shared" si="20"/>
        <v>0</v>
      </c>
      <c r="P32" s="1">
        <f t="shared" si="3"/>
        <v>0</v>
      </c>
      <c r="Q32" s="1">
        <f t="shared" si="0"/>
        <v>0</v>
      </c>
      <c r="R32" s="1">
        <f t="shared" si="4"/>
        <v>0</v>
      </c>
      <c r="S32" s="1">
        <f t="shared" si="5"/>
        <v>0</v>
      </c>
      <c r="T32" s="1">
        <f t="shared" si="6"/>
        <v>0</v>
      </c>
      <c r="U32" s="1">
        <v>0</v>
      </c>
      <c r="V32" s="1">
        <f t="shared" si="7"/>
        <v>0</v>
      </c>
      <c r="W32" s="102">
        <f t="shared" si="8"/>
        <v>0</v>
      </c>
      <c r="X32" s="115">
        <f t="shared" si="21"/>
        <v>0</v>
      </c>
      <c r="Y32" s="116">
        <f t="shared" si="1"/>
        <v>0</v>
      </c>
      <c r="Z32" s="107">
        <f t="shared" si="9"/>
        <v>0</v>
      </c>
      <c r="AA32" s="104">
        <f t="shared" si="10"/>
        <v>0</v>
      </c>
      <c r="AB32" s="115">
        <f t="shared" si="11"/>
        <v>0</v>
      </c>
      <c r="AC32" s="116">
        <f t="shared" si="12"/>
        <v>0</v>
      </c>
      <c r="AD32" s="110">
        <v>28</v>
      </c>
    </row>
    <row r="33" spans="1:30" ht="15" customHeight="1" x14ac:dyDescent="0.25">
      <c r="A33" s="2">
        <v>0</v>
      </c>
      <c r="B33" s="3">
        <v>0</v>
      </c>
      <c r="C33" s="4" t="s">
        <v>180</v>
      </c>
      <c r="D33" s="5" t="s">
        <v>8</v>
      </c>
      <c r="E33" s="6">
        <v>0</v>
      </c>
      <c r="F33" s="88">
        <f t="shared" si="2"/>
        <v>0</v>
      </c>
      <c r="G33" s="1">
        <v>0</v>
      </c>
      <c r="H33" s="1">
        <f t="shared" si="13"/>
        <v>0</v>
      </c>
      <c r="I33" s="1">
        <f t="shared" si="14"/>
        <v>0</v>
      </c>
      <c r="J33" s="1">
        <f t="shared" si="15"/>
        <v>0</v>
      </c>
      <c r="K33" s="1">
        <f t="shared" si="16"/>
        <v>0</v>
      </c>
      <c r="L33" s="1">
        <f t="shared" si="17"/>
        <v>0</v>
      </c>
      <c r="M33" s="1">
        <f t="shared" si="18"/>
        <v>0</v>
      </c>
      <c r="N33" s="1">
        <f t="shared" si="19"/>
        <v>0</v>
      </c>
      <c r="O33" s="1">
        <f t="shared" si="20"/>
        <v>0</v>
      </c>
      <c r="P33" s="1">
        <f t="shared" si="3"/>
        <v>0</v>
      </c>
      <c r="Q33" s="1">
        <f t="shared" si="0"/>
        <v>0</v>
      </c>
      <c r="R33" s="1">
        <f t="shared" si="4"/>
        <v>0</v>
      </c>
      <c r="S33" s="1">
        <f t="shared" si="5"/>
        <v>0</v>
      </c>
      <c r="T33" s="1">
        <f t="shared" si="6"/>
        <v>0</v>
      </c>
      <c r="U33" s="1">
        <v>0</v>
      </c>
      <c r="V33" s="1">
        <f t="shared" si="7"/>
        <v>0</v>
      </c>
      <c r="W33" s="102">
        <f t="shared" si="8"/>
        <v>0</v>
      </c>
      <c r="X33" s="115">
        <f t="shared" si="21"/>
        <v>0</v>
      </c>
      <c r="Y33" s="116">
        <f t="shared" si="1"/>
        <v>0</v>
      </c>
      <c r="Z33" s="107">
        <f t="shared" si="9"/>
        <v>0</v>
      </c>
      <c r="AA33" s="104">
        <f t="shared" si="10"/>
        <v>0</v>
      </c>
      <c r="AB33" s="115">
        <f t="shared" si="11"/>
        <v>0</v>
      </c>
      <c r="AC33" s="116">
        <f t="shared" si="12"/>
        <v>0</v>
      </c>
      <c r="AD33" s="110">
        <v>29</v>
      </c>
    </row>
    <row r="34" spans="1:30" ht="15" customHeight="1" x14ac:dyDescent="0.25">
      <c r="A34" s="2">
        <v>0</v>
      </c>
      <c r="B34" s="3">
        <v>0</v>
      </c>
      <c r="C34" s="4" t="s">
        <v>180</v>
      </c>
      <c r="D34" s="5" t="s">
        <v>8</v>
      </c>
      <c r="E34" s="6">
        <v>0</v>
      </c>
      <c r="F34" s="88">
        <f t="shared" si="2"/>
        <v>0</v>
      </c>
      <c r="G34" s="1">
        <v>0</v>
      </c>
      <c r="H34" s="1">
        <f t="shared" si="13"/>
        <v>0</v>
      </c>
      <c r="I34" s="1">
        <f t="shared" si="14"/>
        <v>0</v>
      </c>
      <c r="J34" s="1">
        <f t="shared" si="15"/>
        <v>0</v>
      </c>
      <c r="K34" s="1">
        <f t="shared" si="16"/>
        <v>0</v>
      </c>
      <c r="L34" s="1">
        <f t="shared" si="17"/>
        <v>0</v>
      </c>
      <c r="M34" s="1">
        <f t="shared" si="18"/>
        <v>0</v>
      </c>
      <c r="N34" s="1">
        <f t="shared" si="19"/>
        <v>0</v>
      </c>
      <c r="O34" s="1">
        <f t="shared" si="20"/>
        <v>0</v>
      </c>
      <c r="P34" s="1">
        <f t="shared" si="3"/>
        <v>0</v>
      </c>
      <c r="Q34" s="1">
        <f t="shared" si="0"/>
        <v>0</v>
      </c>
      <c r="R34" s="1">
        <f t="shared" si="4"/>
        <v>0</v>
      </c>
      <c r="S34" s="1">
        <f t="shared" si="5"/>
        <v>0</v>
      </c>
      <c r="T34" s="1">
        <f t="shared" si="6"/>
        <v>0</v>
      </c>
      <c r="U34" s="1">
        <v>0</v>
      </c>
      <c r="V34" s="1">
        <f t="shared" si="7"/>
        <v>0</v>
      </c>
      <c r="W34" s="102">
        <f t="shared" si="8"/>
        <v>0</v>
      </c>
      <c r="X34" s="115">
        <f t="shared" si="21"/>
        <v>0</v>
      </c>
      <c r="Y34" s="116">
        <f t="shared" si="1"/>
        <v>0</v>
      </c>
      <c r="Z34" s="107">
        <f t="shared" si="9"/>
        <v>0</v>
      </c>
      <c r="AA34" s="104">
        <f t="shared" si="10"/>
        <v>0</v>
      </c>
      <c r="AB34" s="115">
        <f t="shared" si="11"/>
        <v>0</v>
      </c>
      <c r="AC34" s="116">
        <f t="shared" si="12"/>
        <v>0</v>
      </c>
      <c r="AD34" s="110">
        <v>30</v>
      </c>
    </row>
    <row r="35" spans="1:30" ht="15" customHeight="1" x14ac:dyDescent="0.25">
      <c r="A35" s="2">
        <v>0</v>
      </c>
      <c r="B35" s="3">
        <v>0</v>
      </c>
      <c r="C35" s="4" t="s">
        <v>180</v>
      </c>
      <c r="D35" s="5" t="s">
        <v>8</v>
      </c>
      <c r="E35" s="6">
        <v>0</v>
      </c>
      <c r="F35" s="88">
        <f t="shared" si="2"/>
        <v>0</v>
      </c>
      <c r="G35" s="1">
        <v>0</v>
      </c>
      <c r="H35" s="1">
        <f t="shared" si="13"/>
        <v>0</v>
      </c>
      <c r="I35" s="1">
        <f t="shared" si="14"/>
        <v>0</v>
      </c>
      <c r="J35" s="1">
        <f t="shared" si="15"/>
        <v>0</v>
      </c>
      <c r="K35" s="1">
        <f t="shared" si="16"/>
        <v>0</v>
      </c>
      <c r="L35" s="1">
        <f t="shared" si="17"/>
        <v>0</v>
      </c>
      <c r="M35" s="1">
        <f t="shared" si="18"/>
        <v>0</v>
      </c>
      <c r="N35" s="1">
        <f t="shared" si="19"/>
        <v>0</v>
      </c>
      <c r="O35" s="1">
        <f t="shared" si="20"/>
        <v>0</v>
      </c>
      <c r="P35" s="1">
        <f t="shared" si="3"/>
        <v>0</v>
      </c>
      <c r="Q35" s="1">
        <f t="shared" si="0"/>
        <v>0</v>
      </c>
      <c r="R35" s="1">
        <f t="shared" si="4"/>
        <v>0</v>
      </c>
      <c r="S35" s="1">
        <f t="shared" si="5"/>
        <v>0</v>
      </c>
      <c r="T35" s="1">
        <f t="shared" si="6"/>
        <v>0</v>
      </c>
      <c r="U35" s="1">
        <v>0</v>
      </c>
      <c r="V35" s="1">
        <f t="shared" si="7"/>
        <v>0</v>
      </c>
      <c r="W35" s="102">
        <f t="shared" si="8"/>
        <v>0</v>
      </c>
      <c r="X35" s="115">
        <f t="shared" si="21"/>
        <v>0</v>
      </c>
      <c r="Y35" s="116">
        <f t="shared" si="1"/>
        <v>0</v>
      </c>
      <c r="Z35" s="107">
        <f t="shared" si="9"/>
        <v>0</v>
      </c>
      <c r="AA35" s="104">
        <f t="shared" si="10"/>
        <v>0</v>
      </c>
      <c r="AB35" s="115">
        <f t="shared" si="11"/>
        <v>0</v>
      </c>
      <c r="AC35" s="116">
        <f t="shared" si="12"/>
        <v>0</v>
      </c>
      <c r="AD35" s="110">
        <v>31</v>
      </c>
    </row>
    <row r="36" spans="1:30" ht="15" customHeight="1" x14ac:dyDescent="0.25">
      <c r="A36" s="2">
        <v>0</v>
      </c>
      <c r="B36" s="3">
        <v>0</v>
      </c>
      <c r="C36" s="4" t="s">
        <v>180</v>
      </c>
      <c r="D36" s="5" t="s">
        <v>8</v>
      </c>
      <c r="E36" s="6">
        <v>0</v>
      </c>
      <c r="F36" s="88">
        <f t="shared" si="2"/>
        <v>0</v>
      </c>
      <c r="G36" s="1">
        <v>0</v>
      </c>
      <c r="H36" s="1">
        <f t="shared" si="13"/>
        <v>0</v>
      </c>
      <c r="I36" s="1">
        <f t="shared" si="14"/>
        <v>0</v>
      </c>
      <c r="J36" s="1">
        <f t="shared" si="15"/>
        <v>0</v>
      </c>
      <c r="K36" s="1">
        <f t="shared" si="16"/>
        <v>0</v>
      </c>
      <c r="L36" s="1">
        <f t="shared" si="17"/>
        <v>0</v>
      </c>
      <c r="M36" s="1">
        <f t="shared" si="18"/>
        <v>0</v>
      </c>
      <c r="N36" s="1">
        <f t="shared" si="19"/>
        <v>0</v>
      </c>
      <c r="O36" s="1">
        <f t="shared" si="20"/>
        <v>0</v>
      </c>
      <c r="P36" s="1">
        <f t="shared" si="3"/>
        <v>0</v>
      </c>
      <c r="Q36" s="1">
        <f t="shared" si="0"/>
        <v>0</v>
      </c>
      <c r="R36" s="1">
        <f t="shared" si="4"/>
        <v>0</v>
      </c>
      <c r="S36" s="1">
        <f t="shared" si="5"/>
        <v>0</v>
      </c>
      <c r="T36" s="1">
        <f t="shared" si="6"/>
        <v>0</v>
      </c>
      <c r="U36" s="1">
        <v>0</v>
      </c>
      <c r="V36" s="1">
        <f t="shared" si="7"/>
        <v>0</v>
      </c>
      <c r="W36" s="102">
        <f t="shared" si="8"/>
        <v>0</v>
      </c>
      <c r="X36" s="115">
        <f t="shared" si="21"/>
        <v>0</v>
      </c>
      <c r="Y36" s="116">
        <f t="shared" si="1"/>
        <v>0</v>
      </c>
      <c r="Z36" s="107">
        <f t="shared" si="9"/>
        <v>0</v>
      </c>
      <c r="AA36" s="104">
        <f t="shared" si="10"/>
        <v>0</v>
      </c>
      <c r="AB36" s="115">
        <f t="shared" si="11"/>
        <v>0</v>
      </c>
      <c r="AC36" s="116">
        <f t="shared" si="12"/>
        <v>0</v>
      </c>
      <c r="AD36" s="110">
        <v>32</v>
      </c>
    </row>
    <row r="37" spans="1:30" ht="15" customHeight="1" x14ac:dyDescent="0.25">
      <c r="A37" s="2">
        <v>0</v>
      </c>
      <c r="B37" s="3">
        <v>0</v>
      </c>
      <c r="C37" s="4" t="s">
        <v>180</v>
      </c>
      <c r="D37" s="5" t="s">
        <v>8</v>
      </c>
      <c r="E37" s="6">
        <v>0</v>
      </c>
      <c r="F37" s="88">
        <f t="shared" ref="F37:F64" si="22">E37*A37</f>
        <v>0</v>
      </c>
      <c r="G37" s="1">
        <v>0</v>
      </c>
      <c r="H37" s="1">
        <f t="shared" si="13"/>
        <v>0</v>
      </c>
      <c r="I37" s="1">
        <f t="shared" si="14"/>
        <v>0</v>
      </c>
      <c r="J37" s="1">
        <f t="shared" si="15"/>
        <v>0</v>
      </c>
      <c r="K37" s="1">
        <f t="shared" si="16"/>
        <v>0</v>
      </c>
      <c r="L37" s="1">
        <f t="shared" si="17"/>
        <v>0</v>
      </c>
      <c r="M37" s="1">
        <f t="shared" si="18"/>
        <v>0</v>
      </c>
      <c r="N37" s="1">
        <f t="shared" si="19"/>
        <v>0</v>
      </c>
      <c r="O37" s="1">
        <f t="shared" si="20"/>
        <v>0</v>
      </c>
      <c r="P37" s="1">
        <f t="shared" si="3"/>
        <v>0</v>
      </c>
      <c r="Q37" s="1">
        <f t="shared" ref="Q37:Q64" si="23">SUM(F37:O37)*1%</f>
        <v>0</v>
      </c>
      <c r="R37" s="1">
        <f t="shared" si="4"/>
        <v>0</v>
      </c>
      <c r="S37" s="1">
        <f t="shared" si="5"/>
        <v>0</v>
      </c>
      <c r="T37" s="1">
        <f t="shared" si="6"/>
        <v>0</v>
      </c>
      <c r="U37" s="1">
        <v>0</v>
      </c>
      <c r="V37" s="1">
        <f t="shared" si="7"/>
        <v>0</v>
      </c>
      <c r="W37" s="102">
        <f t="shared" si="8"/>
        <v>0</v>
      </c>
      <c r="X37" s="115">
        <f t="shared" si="21"/>
        <v>0</v>
      </c>
      <c r="Y37" s="116">
        <f t="shared" ref="Y37:Y64" si="24">X37*A37*12</f>
        <v>0</v>
      </c>
      <c r="Z37" s="107">
        <f t="shared" si="9"/>
        <v>0</v>
      </c>
      <c r="AA37" s="104">
        <f t="shared" si="10"/>
        <v>0</v>
      </c>
      <c r="AB37" s="115">
        <f t="shared" si="11"/>
        <v>0</v>
      </c>
      <c r="AC37" s="116">
        <f t="shared" si="12"/>
        <v>0</v>
      </c>
      <c r="AD37" s="110">
        <v>33</v>
      </c>
    </row>
    <row r="38" spans="1:30" ht="15" customHeight="1" x14ac:dyDescent="0.25">
      <c r="A38" s="2">
        <v>0</v>
      </c>
      <c r="B38" s="3">
        <v>0</v>
      </c>
      <c r="C38" s="4" t="s">
        <v>180</v>
      </c>
      <c r="D38" s="5" t="s">
        <v>8</v>
      </c>
      <c r="E38" s="6">
        <v>0</v>
      </c>
      <c r="F38" s="88">
        <f t="shared" si="22"/>
        <v>0</v>
      </c>
      <c r="G38" s="1">
        <v>0</v>
      </c>
      <c r="H38" s="1">
        <f t="shared" si="13"/>
        <v>0</v>
      </c>
      <c r="I38" s="1">
        <f t="shared" si="14"/>
        <v>0</v>
      </c>
      <c r="J38" s="1">
        <f t="shared" si="15"/>
        <v>0</v>
      </c>
      <c r="K38" s="1">
        <f t="shared" si="16"/>
        <v>0</v>
      </c>
      <c r="L38" s="1">
        <f t="shared" si="17"/>
        <v>0</v>
      </c>
      <c r="M38" s="1">
        <f t="shared" si="18"/>
        <v>0</v>
      </c>
      <c r="N38" s="1">
        <f t="shared" si="19"/>
        <v>0</v>
      </c>
      <c r="O38" s="1">
        <f t="shared" si="20"/>
        <v>0</v>
      </c>
      <c r="P38" s="1">
        <f t="shared" si="3"/>
        <v>0</v>
      </c>
      <c r="Q38" s="1">
        <f t="shared" si="23"/>
        <v>0</v>
      </c>
      <c r="R38" s="1">
        <f t="shared" si="4"/>
        <v>0</v>
      </c>
      <c r="S38" s="1">
        <f t="shared" si="5"/>
        <v>0</v>
      </c>
      <c r="T38" s="1">
        <f t="shared" si="6"/>
        <v>0</v>
      </c>
      <c r="U38" s="1">
        <v>0</v>
      </c>
      <c r="V38" s="1">
        <f t="shared" si="7"/>
        <v>0</v>
      </c>
      <c r="W38" s="102">
        <f t="shared" si="8"/>
        <v>0</v>
      </c>
      <c r="X38" s="115">
        <f t="shared" si="21"/>
        <v>0</v>
      </c>
      <c r="Y38" s="116">
        <f t="shared" si="24"/>
        <v>0</v>
      </c>
      <c r="Z38" s="107">
        <f t="shared" si="9"/>
        <v>0</v>
      </c>
      <c r="AA38" s="104">
        <f t="shared" si="10"/>
        <v>0</v>
      </c>
      <c r="AB38" s="115">
        <f t="shared" si="11"/>
        <v>0</v>
      </c>
      <c r="AC38" s="116">
        <f t="shared" si="12"/>
        <v>0</v>
      </c>
      <c r="AD38" s="110">
        <v>34</v>
      </c>
    </row>
    <row r="39" spans="1:30" ht="15" customHeight="1" x14ac:dyDescent="0.25">
      <c r="A39" s="2">
        <v>0</v>
      </c>
      <c r="B39" s="3">
        <v>0</v>
      </c>
      <c r="C39" s="4" t="s">
        <v>180</v>
      </c>
      <c r="D39" s="5" t="s">
        <v>8</v>
      </c>
      <c r="E39" s="6">
        <v>0</v>
      </c>
      <c r="F39" s="88">
        <f t="shared" si="22"/>
        <v>0</v>
      </c>
      <c r="G39" s="1">
        <v>0</v>
      </c>
      <c r="H39" s="1">
        <f t="shared" si="13"/>
        <v>0</v>
      </c>
      <c r="I39" s="1">
        <f t="shared" si="14"/>
        <v>0</v>
      </c>
      <c r="J39" s="1">
        <f t="shared" si="15"/>
        <v>0</v>
      </c>
      <c r="K39" s="1">
        <f t="shared" si="16"/>
        <v>0</v>
      </c>
      <c r="L39" s="1">
        <f t="shared" si="17"/>
        <v>0</v>
      </c>
      <c r="M39" s="1">
        <f t="shared" si="18"/>
        <v>0</v>
      </c>
      <c r="N39" s="1">
        <f t="shared" si="19"/>
        <v>0</v>
      </c>
      <c r="O39" s="1">
        <f t="shared" si="20"/>
        <v>0</v>
      </c>
      <c r="P39" s="1">
        <f t="shared" si="3"/>
        <v>0</v>
      </c>
      <c r="Q39" s="1">
        <f t="shared" si="23"/>
        <v>0</v>
      </c>
      <c r="R39" s="1">
        <f t="shared" si="4"/>
        <v>0</v>
      </c>
      <c r="S39" s="1">
        <f t="shared" si="5"/>
        <v>0</v>
      </c>
      <c r="T39" s="1">
        <f t="shared" si="6"/>
        <v>0</v>
      </c>
      <c r="U39" s="1">
        <v>0</v>
      </c>
      <c r="V39" s="1">
        <f t="shared" si="7"/>
        <v>0</v>
      </c>
      <c r="W39" s="102">
        <f t="shared" si="8"/>
        <v>0</v>
      </c>
      <c r="X39" s="115">
        <f t="shared" si="21"/>
        <v>0</v>
      </c>
      <c r="Y39" s="116">
        <f t="shared" si="24"/>
        <v>0</v>
      </c>
      <c r="Z39" s="107">
        <f t="shared" si="9"/>
        <v>0</v>
      </c>
      <c r="AA39" s="104">
        <f t="shared" si="10"/>
        <v>0</v>
      </c>
      <c r="AB39" s="115">
        <f t="shared" si="11"/>
        <v>0</v>
      </c>
      <c r="AC39" s="116">
        <f t="shared" si="12"/>
        <v>0</v>
      </c>
      <c r="AD39" s="110">
        <v>35</v>
      </c>
    </row>
    <row r="40" spans="1:30" ht="15" customHeight="1" x14ac:dyDescent="0.25">
      <c r="A40" s="2">
        <v>0</v>
      </c>
      <c r="B40" s="3">
        <v>0</v>
      </c>
      <c r="C40" s="4" t="s">
        <v>180</v>
      </c>
      <c r="D40" s="5" t="s">
        <v>8</v>
      </c>
      <c r="E40" s="6">
        <v>0</v>
      </c>
      <c r="F40" s="88">
        <f t="shared" si="22"/>
        <v>0</v>
      </c>
      <c r="G40" s="1">
        <v>0</v>
      </c>
      <c r="H40" s="1">
        <f t="shared" si="13"/>
        <v>0</v>
      </c>
      <c r="I40" s="1">
        <f t="shared" si="14"/>
        <v>0</v>
      </c>
      <c r="J40" s="1">
        <f t="shared" si="15"/>
        <v>0</v>
      </c>
      <c r="K40" s="1">
        <f t="shared" si="16"/>
        <v>0</v>
      </c>
      <c r="L40" s="1">
        <f t="shared" si="17"/>
        <v>0</v>
      </c>
      <c r="M40" s="1">
        <f t="shared" si="18"/>
        <v>0</v>
      </c>
      <c r="N40" s="1">
        <f t="shared" si="19"/>
        <v>0</v>
      </c>
      <c r="O40" s="1">
        <f t="shared" si="20"/>
        <v>0</v>
      </c>
      <c r="P40" s="1">
        <f t="shared" si="3"/>
        <v>0</v>
      </c>
      <c r="Q40" s="1">
        <f t="shared" si="23"/>
        <v>0</v>
      </c>
      <c r="R40" s="1">
        <f t="shared" si="4"/>
        <v>0</v>
      </c>
      <c r="S40" s="1">
        <f t="shared" si="5"/>
        <v>0</v>
      </c>
      <c r="T40" s="1">
        <f t="shared" si="6"/>
        <v>0</v>
      </c>
      <c r="U40" s="1">
        <v>0</v>
      </c>
      <c r="V40" s="1">
        <f t="shared" si="7"/>
        <v>0</v>
      </c>
      <c r="W40" s="102">
        <f t="shared" si="8"/>
        <v>0</v>
      </c>
      <c r="X40" s="115">
        <f t="shared" si="21"/>
        <v>0</v>
      </c>
      <c r="Y40" s="116">
        <f t="shared" si="24"/>
        <v>0</v>
      </c>
      <c r="Z40" s="107">
        <f t="shared" si="9"/>
        <v>0</v>
      </c>
      <c r="AA40" s="104">
        <f t="shared" si="10"/>
        <v>0</v>
      </c>
      <c r="AB40" s="115">
        <f t="shared" si="11"/>
        <v>0</v>
      </c>
      <c r="AC40" s="116">
        <f t="shared" si="12"/>
        <v>0</v>
      </c>
      <c r="AD40" s="110">
        <v>36</v>
      </c>
    </row>
    <row r="41" spans="1:30" ht="15" customHeight="1" x14ac:dyDescent="0.25">
      <c r="A41" s="2">
        <v>0</v>
      </c>
      <c r="B41" s="3">
        <v>0</v>
      </c>
      <c r="C41" s="4" t="s">
        <v>180</v>
      </c>
      <c r="D41" s="5" t="s">
        <v>8</v>
      </c>
      <c r="E41" s="6">
        <v>0</v>
      </c>
      <c r="F41" s="88">
        <f t="shared" si="22"/>
        <v>0</v>
      </c>
      <c r="G41" s="1">
        <v>0</v>
      </c>
      <c r="H41" s="1">
        <f t="shared" si="13"/>
        <v>0</v>
      </c>
      <c r="I41" s="1">
        <f t="shared" si="14"/>
        <v>0</v>
      </c>
      <c r="J41" s="1">
        <f t="shared" si="15"/>
        <v>0</v>
      </c>
      <c r="K41" s="1">
        <f t="shared" si="16"/>
        <v>0</v>
      </c>
      <c r="L41" s="1">
        <f t="shared" si="17"/>
        <v>0</v>
      </c>
      <c r="M41" s="1">
        <f t="shared" si="18"/>
        <v>0</v>
      </c>
      <c r="N41" s="1">
        <f t="shared" si="19"/>
        <v>0</v>
      </c>
      <c r="O41" s="1">
        <f t="shared" si="20"/>
        <v>0</v>
      </c>
      <c r="P41" s="1">
        <f t="shared" si="3"/>
        <v>0</v>
      </c>
      <c r="Q41" s="1">
        <f t="shared" si="23"/>
        <v>0</v>
      </c>
      <c r="R41" s="1">
        <f t="shared" si="4"/>
        <v>0</v>
      </c>
      <c r="S41" s="1">
        <f t="shared" si="5"/>
        <v>0</v>
      </c>
      <c r="T41" s="1">
        <f t="shared" si="6"/>
        <v>0</v>
      </c>
      <c r="U41" s="1">
        <v>0</v>
      </c>
      <c r="V41" s="1">
        <f t="shared" si="7"/>
        <v>0</v>
      </c>
      <c r="W41" s="102">
        <f t="shared" si="8"/>
        <v>0</v>
      </c>
      <c r="X41" s="115">
        <f t="shared" si="21"/>
        <v>0</v>
      </c>
      <c r="Y41" s="116">
        <f t="shared" si="24"/>
        <v>0</v>
      </c>
      <c r="Z41" s="107">
        <f t="shared" si="9"/>
        <v>0</v>
      </c>
      <c r="AA41" s="104">
        <f t="shared" si="10"/>
        <v>0</v>
      </c>
      <c r="AB41" s="115">
        <f t="shared" si="11"/>
        <v>0</v>
      </c>
      <c r="AC41" s="116">
        <f t="shared" si="12"/>
        <v>0</v>
      </c>
      <c r="AD41" s="110">
        <v>37</v>
      </c>
    </row>
    <row r="42" spans="1:30" ht="15" customHeight="1" x14ac:dyDescent="0.25">
      <c r="A42" s="2">
        <v>0</v>
      </c>
      <c r="B42" s="3">
        <v>0</v>
      </c>
      <c r="C42" s="4" t="s">
        <v>180</v>
      </c>
      <c r="D42" s="5" t="s">
        <v>8</v>
      </c>
      <c r="E42" s="6">
        <v>0</v>
      </c>
      <c r="F42" s="88">
        <f t="shared" si="22"/>
        <v>0</v>
      </c>
      <c r="G42" s="1">
        <v>0</v>
      </c>
      <c r="H42" s="1">
        <f t="shared" si="13"/>
        <v>0</v>
      </c>
      <c r="I42" s="1">
        <f t="shared" si="14"/>
        <v>0</v>
      </c>
      <c r="J42" s="1">
        <f t="shared" si="15"/>
        <v>0</v>
      </c>
      <c r="K42" s="1">
        <f t="shared" si="16"/>
        <v>0</v>
      </c>
      <c r="L42" s="1">
        <f t="shared" si="17"/>
        <v>0</v>
      </c>
      <c r="M42" s="1">
        <f t="shared" si="18"/>
        <v>0</v>
      </c>
      <c r="N42" s="1">
        <f t="shared" si="19"/>
        <v>0</v>
      </c>
      <c r="O42" s="1">
        <f t="shared" si="20"/>
        <v>0</v>
      </c>
      <c r="P42" s="1">
        <f t="shared" si="3"/>
        <v>0</v>
      </c>
      <c r="Q42" s="1">
        <f t="shared" si="23"/>
        <v>0</v>
      </c>
      <c r="R42" s="1">
        <f t="shared" si="4"/>
        <v>0</v>
      </c>
      <c r="S42" s="1">
        <f t="shared" si="5"/>
        <v>0</v>
      </c>
      <c r="T42" s="1">
        <f t="shared" si="6"/>
        <v>0</v>
      </c>
      <c r="U42" s="1">
        <v>0</v>
      </c>
      <c r="V42" s="1">
        <f t="shared" si="7"/>
        <v>0</v>
      </c>
      <c r="W42" s="102">
        <f t="shared" si="8"/>
        <v>0</v>
      </c>
      <c r="X42" s="115">
        <f t="shared" si="21"/>
        <v>0</v>
      </c>
      <c r="Y42" s="116">
        <f t="shared" si="24"/>
        <v>0</v>
      </c>
      <c r="Z42" s="107">
        <f t="shared" si="9"/>
        <v>0</v>
      </c>
      <c r="AA42" s="104">
        <f t="shared" si="10"/>
        <v>0</v>
      </c>
      <c r="AB42" s="115">
        <f t="shared" si="11"/>
        <v>0</v>
      </c>
      <c r="AC42" s="116">
        <f t="shared" si="12"/>
        <v>0</v>
      </c>
      <c r="AD42" s="110">
        <v>38</v>
      </c>
    </row>
    <row r="43" spans="1:30" ht="15" customHeight="1" x14ac:dyDescent="0.25">
      <c r="A43" s="2">
        <v>0</v>
      </c>
      <c r="B43" s="3">
        <v>0</v>
      </c>
      <c r="C43" s="4" t="s">
        <v>180</v>
      </c>
      <c r="D43" s="5" t="s">
        <v>8</v>
      </c>
      <c r="E43" s="6">
        <v>0</v>
      </c>
      <c r="F43" s="88">
        <f t="shared" si="22"/>
        <v>0</v>
      </c>
      <c r="G43" s="1">
        <v>0</v>
      </c>
      <c r="H43" s="1">
        <f t="shared" si="13"/>
        <v>0</v>
      </c>
      <c r="I43" s="1">
        <f t="shared" si="14"/>
        <v>0</v>
      </c>
      <c r="J43" s="1">
        <f t="shared" si="15"/>
        <v>0</v>
      </c>
      <c r="K43" s="1">
        <f t="shared" si="16"/>
        <v>0</v>
      </c>
      <c r="L43" s="1">
        <f t="shared" si="17"/>
        <v>0</v>
      </c>
      <c r="M43" s="1">
        <f t="shared" si="18"/>
        <v>0</v>
      </c>
      <c r="N43" s="1">
        <f t="shared" si="19"/>
        <v>0</v>
      </c>
      <c r="O43" s="1">
        <f t="shared" si="20"/>
        <v>0</v>
      </c>
      <c r="P43" s="1">
        <f t="shared" si="3"/>
        <v>0</v>
      </c>
      <c r="Q43" s="1">
        <f t="shared" si="23"/>
        <v>0</v>
      </c>
      <c r="R43" s="1">
        <f t="shared" si="4"/>
        <v>0</v>
      </c>
      <c r="S43" s="1">
        <f t="shared" si="5"/>
        <v>0</v>
      </c>
      <c r="T43" s="1">
        <f t="shared" si="6"/>
        <v>0</v>
      </c>
      <c r="U43" s="1">
        <v>0</v>
      </c>
      <c r="V43" s="1">
        <f t="shared" si="7"/>
        <v>0</v>
      </c>
      <c r="W43" s="102">
        <f t="shared" si="8"/>
        <v>0</v>
      </c>
      <c r="X43" s="115">
        <f t="shared" si="21"/>
        <v>0</v>
      </c>
      <c r="Y43" s="116">
        <f t="shared" si="24"/>
        <v>0</v>
      </c>
      <c r="Z43" s="107">
        <f t="shared" si="9"/>
        <v>0</v>
      </c>
      <c r="AA43" s="104">
        <f t="shared" si="10"/>
        <v>0</v>
      </c>
      <c r="AB43" s="115">
        <f t="shared" si="11"/>
        <v>0</v>
      </c>
      <c r="AC43" s="116">
        <f t="shared" si="12"/>
        <v>0</v>
      </c>
      <c r="AD43" s="110">
        <v>39</v>
      </c>
    </row>
    <row r="44" spans="1:30" ht="15" customHeight="1" x14ac:dyDescent="0.25">
      <c r="A44" s="2">
        <v>0</v>
      </c>
      <c r="B44" s="3">
        <v>0</v>
      </c>
      <c r="C44" s="4" t="s">
        <v>180</v>
      </c>
      <c r="D44" s="5" t="s">
        <v>8</v>
      </c>
      <c r="E44" s="6">
        <v>0</v>
      </c>
      <c r="F44" s="88">
        <f t="shared" si="22"/>
        <v>0</v>
      </c>
      <c r="G44" s="1">
        <v>0</v>
      </c>
      <c r="H44" s="1">
        <f t="shared" si="13"/>
        <v>0</v>
      </c>
      <c r="I44" s="1">
        <f t="shared" si="14"/>
        <v>0</v>
      </c>
      <c r="J44" s="1">
        <f t="shared" si="15"/>
        <v>0</v>
      </c>
      <c r="K44" s="1">
        <f t="shared" si="16"/>
        <v>0</v>
      </c>
      <c r="L44" s="1">
        <f t="shared" si="17"/>
        <v>0</v>
      </c>
      <c r="M44" s="1">
        <f t="shared" si="18"/>
        <v>0</v>
      </c>
      <c r="N44" s="1">
        <f t="shared" si="19"/>
        <v>0</v>
      </c>
      <c r="O44" s="1">
        <f t="shared" si="20"/>
        <v>0</v>
      </c>
      <c r="P44" s="1">
        <f t="shared" si="3"/>
        <v>0</v>
      </c>
      <c r="Q44" s="1">
        <f t="shared" si="23"/>
        <v>0</v>
      </c>
      <c r="R44" s="1">
        <f t="shared" si="4"/>
        <v>0</v>
      </c>
      <c r="S44" s="1">
        <f t="shared" si="5"/>
        <v>0</v>
      </c>
      <c r="T44" s="1">
        <f t="shared" si="6"/>
        <v>0</v>
      </c>
      <c r="U44" s="1">
        <v>0</v>
      </c>
      <c r="V44" s="1">
        <f t="shared" si="7"/>
        <v>0</v>
      </c>
      <c r="W44" s="102">
        <f t="shared" si="8"/>
        <v>0</v>
      </c>
      <c r="X44" s="115">
        <f t="shared" si="21"/>
        <v>0</v>
      </c>
      <c r="Y44" s="116">
        <f t="shared" si="24"/>
        <v>0</v>
      </c>
      <c r="Z44" s="107">
        <f t="shared" si="9"/>
        <v>0</v>
      </c>
      <c r="AA44" s="104">
        <f t="shared" si="10"/>
        <v>0</v>
      </c>
      <c r="AB44" s="115">
        <f t="shared" si="11"/>
        <v>0</v>
      </c>
      <c r="AC44" s="116">
        <f t="shared" si="12"/>
        <v>0</v>
      </c>
      <c r="AD44" s="110">
        <v>40</v>
      </c>
    </row>
    <row r="45" spans="1:30" ht="15" customHeight="1" x14ac:dyDescent="0.25">
      <c r="A45" s="2">
        <v>0</v>
      </c>
      <c r="B45" s="3">
        <v>0</v>
      </c>
      <c r="C45" s="4" t="s">
        <v>180</v>
      </c>
      <c r="D45" s="5" t="s">
        <v>8</v>
      </c>
      <c r="E45" s="6">
        <v>0</v>
      </c>
      <c r="F45" s="88">
        <f t="shared" si="22"/>
        <v>0</v>
      </c>
      <c r="G45" s="1">
        <v>0</v>
      </c>
      <c r="H45" s="1">
        <f t="shared" si="13"/>
        <v>0</v>
      </c>
      <c r="I45" s="1">
        <f t="shared" si="14"/>
        <v>0</v>
      </c>
      <c r="J45" s="1">
        <f t="shared" si="15"/>
        <v>0</v>
      </c>
      <c r="K45" s="1">
        <f t="shared" si="16"/>
        <v>0</v>
      </c>
      <c r="L45" s="1">
        <f t="shared" si="17"/>
        <v>0</v>
      </c>
      <c r="M45" s="1">
        <f t="shared" si="18"/>
        <v>0</v>
      </c>
      <c r="N45" s="1">
        <f t="shared" si="19"/>
        <v>0</v>
      </c>
      <c r="O45" s="1">
        <f t="shared" si="20"/>
        <v>0</v>
      </c>
      <c r="P45" s="1">
        <f t="shared" si="3"/>
        <v>0</v>
      </c>
      <c r="Q45" s="1">
        <f t="shared" si="23"/>
        <v>0</v>
      </c>
      <c r="R45" s="1">
        <f t="shared" si="4"/>
        <v>0</v>
      </c>
      <c r="S45" s="1">
        <f t="shared" si="5"/>
        <v>0</v>
      </c>
      <c r="T45" s="1">
        <f t="shared" si="6"/>
        <v>0</v>
      </c>
      <c r="U45" s="1">
        <v>0</v>
      </c>
      <c r="V45" s="1">
        <f t="shared" si="7"/>
        <v>0</v>
      </c>
      <c r="W45" s="102">
        <f t="shared" si="8"/>
        <v>0</v>
      </c>
      <c r="X45" s="115">
        <f t="shared" si="21"/>
        <v>0</v>
      </c>
      <c r="Y45" s="116">
        <f t="shared" si="24"/>
        <v>0</v>
      </c>
      <c r="Z45" s="107">
        <f t="shared" si="9"/>
        <v>0</v>
      </c>
      <c r="AA45" s="104">
        <f t="shared" si="10"/>
        <v>0</v>
      </c>
      <c r="AB45" s="115">
        <f t="shared" si="11"/>
        <v>0</v>
      </c>
      <c r="AC45" s="116">
        <f t="shared" si="12"/>
        <v>0</v>
      </c>
      <c r="AD45" s="110">
        <v>41</v>
      </c>
    </row>
    <row r="46" spans="1:30" ht="15" customHeight="1" x14ac:dyDescent="0.25">
      <c r="A46" s="2">
        <v>0</v>
      </c>
      <c r="B46" s="3">
        <v>0</v>
      </c>
      <c r="C46" s="4" t="s">
        <v>180</v>
      </c>
      <c r="D46" s="5" t="s">
        <v>8</v>
      </c>
      <c r="E46" s="6">
        <v>0</v>
      </c>
      <c r="F46" s="88">
        <f t="shared" si="22"/>
        <v>0</v>
      </c>
      <c r="G46" s="1">
        <v>0</v>
      </c>
      <c r="H46" s="1">
        <f t="shared" si="13"/>
        <v>0</v>
      </c>
      <c r="I46" s="1">
        <f t="shared" si="14"/>
        <v>0</v>
      </c>
      <c r="J46" s="1">
        <f t="shared" si="15"/>
        <v>0</v>
      </c>
      <c r="K46" s="1">
        <f t="shared" si="16"/>
        <v>0</v>
      </c>
      <c r="L46" s="1">
        <f t="shared" si="17"/>
        <v>0</v>
      </c>
      <c r="M46" s="1">
        <f t="shared" si="18"/>
        <v>0</v>
      </c>
      <c r="N46" s="1">
        <f t="shared" si="19"/>
        <v>0</v>
      </c>
      <c r="O46" s="1">
        <f t="shared" si="20"/>
        <v>0</v>
      </c>
      <c r="P46" s="1">
        <f t="shared" si="3"/>
        <v>0</v>
      </c>
      <c r="Q46" s="1">
        <f t="shared" si="23"/>
        <v>0</v>
      </c>
      <c r="R46" s="1">
        <f t="shared" si="4"/>
        <v>0</v>
      </c>
      <c r="S46" s="1">
        <f t="shared" si="5"/>
        <v>0</v>
      </c>
      <c r="T46" s="1">
        <f t="shared" si="6"/>
        <v>0</v>
      </c>
      <c r="U46" s="1">
        <v>0</v>
      </c>
      <c r="V46" s="1">
        <f t="shared" si="7"/>
        <v>0</v>
      </c>
      <c r="W46" s="102">
        <f t="shared" si="8"/>
        <v>0</v>
      </c>
      <c r="X46" s="115">
        <f t="shared" si="21"/>
        <v>0</v>
      </c>
      <c r="Y46" s="116">
        <f t="shared" si="24"/>
        <v>0</v>
      </c>
      <c r="Z46" s="107">
        <f t="shared" si="9"/>
        <v>0</v>
      </c>
      <c r="AA46" s="104">
        <f t="shared" si="10"/>
        <v>0</v>
      </c>
      <c r="AB46" s="115">
        <f t="shared" si="11"/>
        <v>0</v>
      </c>
      <c r="AC46" s="116">
        <f t="shared" si="12"/>
        <v>0</v>
      </c>
      <c r="AD46" s="110">
        <v>42</v>
      </c>
    </row>
    <row r="47" spans="1:30" ht="15" customHeight="1" x14ac:dyDescent="0.25">
      <c r="A47" s="2">
        <v>0</v>
      </c>
      <c r="B47" s="3">
        <v>0</v>
      </c>
      <c r="C47" s="4" t="s">
        <v>180</v>
      </c>
      <c r="D47" s="5" t="s">
        <v>8</v>
      </c>
      <c r="E47" s="6">
        <v>0</v>
      </c>
      <c r="F47" s="88">
        <f t="shared" si="22"/>
        <v>0</v>
      </c>
      <c r="G47" s="1">
        <v>0</v>
      </c>
      <c r="H47" s="1">
        <f t="shared" si="13"/>
        <v>0</v>
      </c>
      <c r="I47" s="1">
        <f t="shared" si="14"/>
        <v>0</v>
      </c>
      <c r="J47" s="1">
        <f t="shared" si="15"/>
        <v>0</v>
      </c>
      <c r="K47" s="1">
        <f t="shared" si="16"/>
        <v>0</v>
      </c>
      <c r="L47" s="1">
        <f t="shared" si="17"/>
        <v>0</v>
      </c>
      <c r="M47" s="1">
        <f t="shared" si="18"/>
        <v>0</v>
      </c>
      <c r="N47" s="1">
        <f t="shared" si="19"/>
        <v>0</v>
      </c>
      <c r="O47" s="1">
        <f t="shared" si="20"/>
        <v>0</v>
      </c>
      <c r="P47" s="1">
        <f t="shared" si="3"/>
        <v>0</v>
      </c>
      <c r="Q47" s="1">
        <f t="shared" si="23"/>
        <v>0</v>
      </c>
      <c r="R47" s="1">
        <f t="shared" si="4"/>
        <v>0</v>
      </c>
      <c r="S47" s="1">
        <f t="shared" si="5"/>
        <v>0</v>
      </c>
      <c r="T47" s="1">
        <f t="shared" si="6"/>
        <v>0</v>
      </c>
      <c r="U47" s="1">
        <v>0</v>
      </c>
      <c r="V47" s="1">
        <f t="shared" si="7"/>
        <v>0</v>
      </c>
      <c r="W47" s="102">
        <f t="shared" si="8"/>
        <v>0</v>
      </c>
      <c r="X47" s="115">
        <f t="shared" si="21"/>
        <v>0</v>
      </c>
      <c r="Y47" s="116">
        <f t="shared" si="24"/>
        <v>0</v>
      </c>
      <c r="Z47" s="107">
        <f t="shared" si="9"/>
        <v>0</v>
      </c>
      <c r="AA47" s="104">
        <f t="shared" si="10"/>
        <v>0</v>
      </c>
      <c r="AB47" s="115">
        <f t="shared" si="11"/>
        <v>0</v>
      </c>
      <c r="AC47" s="116">
        <f t="shared" si="12"/>
        <v>0</v>
      </c>
      <c r="AD47" s="110">
        <v>43</v>
      </c>
    </row>
    <row r="48" spans="1:30" ht="15" customHeight="1" x14ac:dyDescent="0.25">
      <c r="A48" s="2">
        <v>0</v>
      </c>
      <c r="B48" s="3">
        <v>0</v>
      </c>
      <c r="C48" s="4" t="s">
        <v>180</v>
      </c>
      <c r="D48" s="5" t="s">
        <v>8</v>
      </c>
      <c r="E48" s="6">
        <v>0</v>
      </c>
      <c r="F48" s="88">
        <f t="shared" si="22"/>
        <v>0</v>
      </c>
      <c r="G48" s="1">
        <v>0</v>
      </c>
      <c r="H48" s="1">
        <f t="shared" si="13"/>
        <v>0</v>
      </c>
      <c r="I48" s="1">
        <f t="shared" si="14"/>
        <v>0</v>
      </c>
      <c r="J48" s="1">
        <f t="shared" si="15"/>
        <v>0</v>
      </c>
      <c r="K48" s="1">
        <f t="shared" si="16"/>
        <v>0</v>
      </c>
      <c r="L48" s="1">
        <f t="shared" si="17"/>
        <v>0</v>
      </c>
      <c r="M48" s="1">
        <f t="shared" si="18"/>
        <v>0</v>
      </c>
      <c r="N48" s="1">
        <f t="shared" si="19"/>
        <v>0</v>
      </c>
      <c r="O48" s="1">
        <f t="shared" si="20"/>
        <v>0</v>
      </c>
      <c r="P48" s="1">
        <f t="shared" si="3"/>
        <v>0</v>
      </c>
      <c r="Q48" s="1">
        <f t="shared" si="23"/>
        <v>0</v>
      </c>
      <c r="R48" s="1">
        <f t="shared" si="4"/>
        <v>0</v>
      </c>
      <c r="S48" s="1">
        <f t="shared" si="5"/>
        <v>0</v>
      </c>
      <c r="T48" s="1">
        <f t="shared" si="6"/>
        <v>0</v>
      </c>
      <c r="U48" s="1">
        <v>0</v>
      </c>
      <c r="V48" s="1">
        <f t="shared" si="7"/>
        <v>0</v>
      </c>
      <c r="W48" s="102">
        <f t="shared" si="8"/>
        <v>0</v>
      </c>
      <c r="X48" s="115">
        <f t="shared" si="21"/>
        <v>0</v>
      </c>
      <c r="Y48" s="116">
        <f t="shared" si="24"/>
        <v>0</v>
      </c>
      <c r="Z48" s="107">
        <f t="shared" si="9"/>
        <v>0</v>
      </c>
      <c r="AA48" s="104">
        <f t="shared" si="10"/>
        <v>0</v>
      </c>
      <c r="AB48" s="115">
        <f t="shared" si="11"/>
        <v>0</v>
      </c>
      <c r="AC48" s="116">
        <f t="shared" si="12"/>
        <v>0</v>
      </c>
      <c r="AD48" s="110">
        <v>44</v>
      </c>
    </row>
    <row r="49" spans="1:30" ht="15" customHeight="1" x14ac:dyDescent="0.25">
      <c r="A49" s="2">
        <v>0</v>
      </c>
      <c r="B49" s="3">
        <v>0</v>
      </c>
      <c r="C49" s="4" t="s">
        <v>180</v>
      </c>
      <c r="D49" s="5" t="s">
        <v>8</v>
      </c>
      <c r="E49" s="6">
        <v>0</v>
      </c>
      <c r="F49" s="88">
        <f t="shared" si="22"/>
        <v>0</v>
      </c>
      <c r="G49" s="1">
        <v>0</v>
      </c>
      <c r="H49" s="1">
        <f t="shared" si="13"/>
        <v>0</v>
      </c>
      <c r="I49" s="1">
        <f t="shared" si="14"/>
        <v>0</v>
      </c>
      <c r="J49" s="1">
        <f t="shared" si="15"/>
        <v>0</v>
      </c>
      <c r="K49" s="1">
        <f t="shared" si="16"/>
        <v>0</v>
      </c>
      <c r="L49" s="1">
        <f t="shared" si="17"/>
        <v>0</v>
      </c>
      <c r="M49" s="1">
        <f t="shared" si="18"/>
        <v>0</v>
      </c>
      <c r="N49" s="1">
        <f t="shared" si="19"/>
        <v>0</v>
      </c>
      <c r="O49" s="1">
        <f t="shared" si="20"/>
        <v>0</v>
      </c>
      <c r="P49" s="1">
        <f t="shared" si="3"/>
        <v>0</v>
      </c>
      <c r="Q49" s="1">
        <f t="shared" si="23"/>
        <v>0</v>
      </c>
      <c r="R49" s="1">
        <f t="shared" si="4"/>
        <v>0</v>
      </c>
      <c r="S49" s="1">
        <f t="shared" si="5"/>
        <v>0</v>
      </c>
      <c r="T49" s="1">
        <f t="shared" si="6"/>
        <v>0</v>
      </c>
      <c r="U49" s="1">
        <v>0</v>
      </c>
      <c r="V49" s="1">
        <f t="shared" si="7"/>
        <v>0</v>
      </c>
      <c r="W49" s="102">
        <f t="shared" si="8"/>
        <v>0</v>
      </c>
      <c r="X49" s="115">
        <f t="shared" si="21"/>
        <v>0</v>
      </c>
      <c r="Y49" s="116">
        <f t="shared" si="24"/>
        <v>0</v>
      </c>
      <c r="Z49" s="107">
        <f t="shared" si="9"/>
        <v>0</v>
      </c>
      <c r="AA49" s="104">
        <f t="shared" si="10"/>
        <v>0</v>
      </c>
      <c r="AB49" s="115">
        <f t="shared" si="11"/>
        <v>0</v>
      </c>
      <c r="AC49" s="116">
        <f t="shared" si="12"/>
        <v>0</v>
      </c>
      <c r="AD49" s="110">
        <v>45</v>
      </c>
    </row>
    <row r="50" spans="1:30" ht="15" customHeight="1" x14ac:dyDescent="0.25">
      <c r="A50" s="2">
        <v>0</v>
      </c>
      <c r="B50" s="3">
        <v>0</v>
      </c>
      <c r="C50" s="4" t="s">
        <v>180</v>
      </c>
      <c r="D50" s="5" t="s">
        <v>8</v>
      </c>
      <c r="E50" s="6">
        <v>0</v>
      </c>
      <c r="F50" s="88">
        <f t="shared" si="22"/>
        <v>0</v>
      </c>
      <c r="G50" s="1">
        <v>0</v>
      </c>
      <c r="H50" s="1">
        <f t="shared" si="13"/>
        <v>0</v>
      </c>
      <c r="I50" s="1">
        <f t="shared" si="14"/>
        <v>0</v>
      </c>
      <c r="J50" s="1">
        <f t="shared" si="15"/>
        <v>0</v>
      </c>
      <c r="K50" s="1">
        <f t="shared" si="16"/>
        <v>0</v>
      </c>
      <c r="L50" s="1">
        <f t="shared" si="17"/>
        <v>0</v>
      </c>
      <c r="M50" s="1">
        <f t="shared" si="18"/>
        <v>0</v>
      </c>
      <c r="N50" s="1">
        <f t="shared" si="19"/>
        <v>0</v>
      </c>
      <c r="O50" s="1">
        <f t="shared" si="20"/>
        <v>0</v>
      </c>
      <c r="P50" s="1">
        <f t="shared" si="3"/>
        <v>0</v>
      </c>
      <c r="Q50" s="1">
        <f t="shared" si="23"/>
        <v>0</v>
      </c>
      <c r="R50" s="1">
        <f t="shared" si="4"/>
        <v>0</v>
      </c>
      <c r="S50" s="1">
        <f t="shared" si="5"/>
        <v>0</v>
      </c>
      <c r="T50" s="1">
        <f t="shared" si="6"/>
        <v>0</v>
      </c>
      <c r="U50" s="1">
        <v>0</v>
      </c>
      <c r="V50" s="1">
        <f t="shared" si="7"/>
        <v>0</v>
      </c>
      <c r="W50" s="102">
        <f t="shared" si="8"/>
        <v>0</v>
      </c>
      <c r="X50" s="115">
        <f t="shared" si="21"/>
        <v>0</v>
      </c>
      <c r="Y50" s="116">
        <f t="shared" si="24"/>
        <v>0</v>
      </c>
      <c r="Z50" s="107">
        <f t="shared" si="9"/>
        <v>0</v>
      </c>
      <c r="AA50" s="104">
        <f t="shared" si="10"/>
        <v>0</v>
      </c>
      <c r="AB50" s="115">
        <f t="shared" si="11"/>
        <v>0</v>
      </c>
      <c r="AC50" s="116">
        <f t="shared" si="12"/>
        <v>0</v>
      </c>
      <c r="AD50" s="110">
        <v>46</v>
      </c>
    </row>
    <row r="51" spans="1:30" ht="15" customHeight="1" x14ac:dyDescent="0.25">
      <c r="A51" s="2">
        <v>0</v>
      </c>
      <c r="B51" s="3">
        <v>0</v>
      </c>
      <c r="C51" s="4" t="s">
        <v>180</v>
      </c>
      <c r="D51" s="5" t="s">
        <v>8</v>
      </c>
      <c r="E51" s="6">
        <v>0</v>
      </c>
      <c r="F51" s="88">
        <f t="shared" si="22"/>
        <v>0</v>
      </c>
      <c r="G51" s="1">
        <v>0</v>
      </c>
      <c r="H51" s="1">
        <f t="shared" si="13"/>
        <v>0</v>
      </c>
      <c r="I51" s="1">
        <f t="shared" si="14"/>
        <v>0</v>
      </c>
      <c r="J51" s="1">
        <f t="shared" si="15"/>
        <v>0</v>
      </c>
      <c r="K51" s="1">
        <f t="shared" si="16"/>
        <v>0</v>
      </c>
      <c r="L51" s="1">
        <f t="shared" si="17"/>
        <v>0</v>
      </c>
      <c r="M51" s="1">
        <f t="shared" si="18"/>
        <v>0</v>
      </c>
      <c r="N51" s="1">
        <f t="shared" si="19"/>
        <v>0</v>
      </c>
      <c r="O51" s="1">
        <f t="shared" si="20"/>
        <v>0</v>
      </c>
      <c r="P51" s="1">
        <f t="shared" si="3"/>
        <v>0</v>
      </c>
      <c r="Q51" s="1">
        <f t="shared" si="23"/>
        <v>0</v>
      </c>
      <c r="R51" s="1">
        <f t="shared" si="4"/>
        <v>0</v>
      </c>
      <c r="S51" s="1">
        <f t="shared" si="5"/>
        <v>0</v>
      </c>
      <c r="T51" s="1">
        <f t="shared" si="6"/>
        <v>0</v>
      </c>
      <c r="U51" s="1">
        <v>0</v>
      </c>
      <c r="V51" s="1">
        <f t="shared" si="7"/>
        <v>0</v>
      </c>
      <c r="W51" s="102">
        <f t="shared" si="8"/>
        <v>0</v>
      </c>
      <c r="X51" s="115">
        <f t="shared" si="21"/>
        <v>0</v>
      </c>
      <c r="Y51" s="116">
        <f t="shared" si="24"/>
        <v>0</v>
      </c>
      <c r="Z51" s="107">
        <f t="shared" si="9"/>
        <v>0</v>
      </c>
      <c r="AA51" s="104">
        <f t="shared" si="10"/>
        <v>0</v>
      </c>
      <c r="AB51" s="115">
        <f t="shared" si="11"/>
        <v>0</v>
      </c>
      <c r="AC51" s="116">
        <f t="shared" si="12"/>
        <v>0</v>
      </c>
      <c r="AD51" s="110">
        <v>47</v>
      </c>
    </row>
    <row r="52" spans="1:30" ht="15" customHeight="1" x14ac:dyDescent="0.25">
      <c r="A52" s="2">
        <v>0</v>
      </c>
      <c r="B52" s="3">
        <v>0</v>
      </c>
      <c r="C52" s="4" t="s">
        <v>180</v>
      </c>
      <c r="D52" s="5" t="s">
        <v>8</v>
      </c>
      <c r="E52" s="6">
        <v>0</v>
      </c>
      <c r="F52" s="88">
        <f t="shared" si="22"/>
        <v>0</v>
      </c>
      <c r="G52" s="1">
        <v>0</v>
      </c>
      <c r="H52" s="1">
        <f t="shared" si="13"/>
        <v>0</v>
      </c>
      <c r="I52" s="1">
        <f t="shared" si="14"/>
        <v>0</v>
      </c>
      <c r="J52" s="1">
        <f t="shared" si="15"/>
        <v>0</v>
      </c>
      <c r="K52" s="1">
        <f t="shared" si="16"/>
        <v>0</v>
      </c>
      <c r="L52" s="1">
        <f t="shared" si="17"/>
        <v>0</v>
      </c>
      <c r="M52" s="1">
        <f t="shared" si="18"/>
        <v>0</v>
      </c>
      <c r="N52" s="1">
        <f t="shared" si="19"/>
        <v>0</v>
      </c>
      <c r="O52" s="1">
        <f t="shared" si="20"/>
        <v>0</v>
      </c>
      <c r="P52" s="1">
        <f t="shared" si="3"/>
        <v>0</v>
      </c>
      <c r="Q52" s="1">
        <f t="shared" si="23"/>
        <v>0</v>
      </c>
      <c r="R52" s="1">
        <f t="shared" si="4"/>
        <v>0</v>
      </c>
      <c r="S52" s="1">
        <f t="shared" si="5"/>
        <v>0</v>
      </c>
      <c r="T52" s="1">
        <f t="shared" si="6"/>
        <v>0</v>
      </c>
      <c r="U52" s="1">
        <v>0</v>
      </c>
      <c r="V52" s="1">
        <f t="shared" si="7"/>
        <v>0</v>
      </c>
      <c r="W52" s="102">
        <f t="shared" si="8"/>
        <v>0</v>
      </c>
      <c r="X52" s="115">
        <f t="shared" si="21"/>
        <v>0</v>
      </c>
      <c r="Y52" s="116">
        <f t="shared" si="24"/>
        <v>0</v>
      </c>
      <c r="Z52" s="107">
        <f t="shared" si="9"/>
        <v>0</v>
      </c>
      <c r="AA52" s="104">
        <f t="shared" si="10"/>
        <v>0</v>
      </c>
      <c r="AB52" s="115">
        <f t="shared" si="11"/>
        <v>0</v>
      </c>
      <c r="AC52" s="116">
        <f t="shared" si="12"/>
        <v>0</v>
      </c>
      <c r="AD52" s="110">
        <v>48</v>
      </c>
    </row>
    <row r="53" spans="1:30" ht="15" customHeight="1" x14ac:dyDescent="0.25">
      <c r="A53" s="2">
        <v>0</v>
      </c>
      <c r="B53" s="3">
        <v>0</v>
      </c>
      <c r="C53" s="4" t="s">
        <v>180</v>
      </c>
      <c r="D53" s="5" t="s">
        <v>8</v>
      </c>
      <c r="E53" s="6">
        <v>0</v>
      </c>
      <c r="F53" s="88">
        <f t="shared" si="22"/>
        <v>0</v>
      </c>
      <c r="G53" s="1">
        <v>0</v>
      </c>
      <c r="H53" s="1">
        <f t="shared" si="13"/>
        <v>0</v>
      </c>
      <c r="I53" s="1">
        <f t="shared" si="14"/>
        <v>0</v>
      </c>
      <c r="J53" s="1">
        <f t="shared" si="15"/>
        <v>0</v>
      </c>
      <c r="K53" s="1">
        <f t="shared" si="16"/>
        <v>0</v>
      </c>
      <c r="L53" s="1">
        <f t="shared" si="17"/>
        <v>0</v>
      </c>
      <c r="M53" s="1">
        <f t="shared" si="18"/>
        <v>0</v>
      </c>
      <c r="N53" s="1">
        <f t="shared" si="19"/>
        <v>0</v>
      </c>
      <c r="O53" s="1">
        <f t="shared" si="20"/>
        <v>0</v>
      </c>
      <c r="P53" s="1">
        <f t="shared" si="3"/>
        <v>0</v>
      </c>
      <c r="Q53" s="1">
        <f t="shared" si="23"/>
        <v>0</v>
      </c>
      <c r="R53" s="1">
        <f t="shared" si="4"/>
        <v>0</v>
      </c>
      <c r="S53" s="1">
        <f t="shared" si="5"/>
        <v>0</v>
      </c>
      <c r="T53" s="1">
        <f t="shared" si="6"/>
        <v>0</v>
      </c>
      <c r="U53" s="1">
        <v>0</v>
      </c>
      <c r="V53" s="1">
        <f t="shared" si="7"/>
        <v>0</v>
      </c>
      <c r="W53" s="102">
        <f t="shared" si="8"/>
        <v>0</v>
      </c>
      <c r="X53" s="115">
        <f t="shared" si="21"/>
        <v>0</v>
      </c>
      <c r="Y53" s="116">
        <f t="shared" si="24"/>
        <v>0</v>
      </c>
      <c r="Z53" s="107">
        <f t="shared" si="9"/>
        <v>0</v>
      </c>
      <c r="AA53" s="104">
        <f t="shared" si="10"/>
        <v>0</v>
      </c>
      <c r="AB53" s="115">
        <f t="shared" si="11"/>
        <v>0</v>
      </c>
      <c r="AC53" s="116">
        <f t="shared" si="12"/>
        <v>0</v>
      </c>
      <c r="AD53" s="110">
        <v>49</v>
      </c>
    </row>
    <row r="54" spans="1:30" ht="15" customHeight="1" x14ac:dyDescent="0.25">
      <c r="A54" s="2">
        <v>0</v>
      </c>
      <c r="B54" s="3">
        <v>0</v>
      </c>
      <c r="C54" s="4" t="s">
        <v>180</v>
      </c>
      <c r="D54" s="5" t="s">
        <v>8</v>
      </c>
      <c r="E54" s="6">
        <v>0</v>
      </c>
      <c r="F54" s="88">
        <f t="shared" si="22"/>
        <v>0</v>
      </c>
      <c r="G54" s="1">
        <v>0</v>
      </c>
      <c r="H54" s="1">
        <f t="shared" si="13"/>
        <v>0</v>
      </c>
      <c r="I54" s="1">
        <f t="shared" si="14"/>
        <v>0</v>
      </c>
      <c r="J54" s="1">
        <f t="shared" si="15"/>
        <v>0</v>
      </c>
      <c r="K54" s="1">
        <f t="shared" si="16"/>
        <v>0</v>
      </c>
      <c r="L54" s="1">
        <f t="shared" si="17"/>
        <v>0</v>
      </c>
      <c r="M54" s="1">
        <f t="shared" si="18"/>
        <v>0</v>
      </c>
      <c r="N54" s="1">
        <f t="shared" si="19"/>
        <v>0</v>
      </c>
      <c r="O54" s="1">
        <f t="shared" si="20"/>
        <v>0</v>
      </c>
      <c r="P54" s="1">
        <f t="shared" si="3"/>
        <v>0</v>
      </c>
      <c r="Q54" s="1">
        <f t="shared" si="23"/>
        <v>0</v>
      </c>
      <c r="R54" s="1">
        <f t="shared" si="4"/>
        <v>0</v>
      </c>
      <c r="S54" s="1">
        <f t="shared" si="5"/>
        <v>0</v>
      </c>
      <c r="T54" s="1">
        <f t="shared" si="6"/>
        <v>0</v>
      </c>
      <c r="U54" s="1">
        <v>0</v>
      </c>
      <c r="V54" s="1">
        <f t="shared" si="7"/>
        <v>0</v>
      </c>
      <c r="W54" s="102">
        <f t="shared" si="8"/>
        <v>0</v>
      </c>
      <c r="X54" s="115">
        <f t="shared" si="21"/>
        <v>0</v>
      </c>
      <c r="Y54" s="116">
        <f t="shared" si="24"/>
        <v>0</v>
      </c>
      <c r="Z54" s="107">
        <f t="shared" si="9"/>
        <v>0</v>
      </c>
      <c r="AA54" s="104">
        <f t="shared" si="10"/>
        <v>0</v>
      </c>
      <c r="AB54" s="115">
        <f t="shared" si="11"/>
        <v>0</v>
      </c>
      <c r="AC54" s="116">
        <f t="shared" si="12"/>
        <v>0</v>
      </c>
      <c r="AD54" s="110">
        <v>50</v>
      </c>
    </row>
    <row r="55" spans="1:30" ht="15" customHeight="1" x14ac:dyDescent="0.25">
      <c r="A55" s="2">
        <v>0</v>
      </c>
      <c r="B55" s="3">
        <v>0</v>
      </c>
      <c r="C55" s="4" t="s">
        <v>180</v>
      </c>
      <c r="D55" s="5" t="s">
        <v>8</v>
      </c>
      <c r="E55" s="6">
        <v>0</v>
      </c>
      <c r="F55" s="88">
        <f t="shared" si="22"/>
        <v>0</v>
      </c>
      <c r="G55" s="1">
        <v>0</v>
      </c>
      <c r="H55" s="1">
        <f t="shared" si="13"/>
        <v>0</v>
      </c>
      <c r="I55" s="1">
        <f t="shared" si="14"/>
        <v>0</v>
      </c>
      <c r="J55" s="1">
        <f t="shared" si="15"/>
        <v>0</v>
      </c>
      <c r="K55" s="1">
        <f t="shared" si="16"/>
        <v>0</v>
      </c>
      <c r="L55" s="1">
        <f t="shared" si="17"/>
        <v>0</v>
      </c>
      <c r="M55" s="1">
        <f t="shared" si="18"/>
        <v>0</v>
      </c>
      <c r="N55" s="1">
        <f t="shared" si="19"/>
        <v>0</v>
      </c>
      <c r="O55" s="1">
        <f t="shared" si="20"/>
        <v>0</v>
      </c>
      <c r="P55" s="1">
        <f t="shared" si="3"/>
        <v>0</v>
      </c>
      <c r="Q55" s="1">
        <f t="shared" si="23"/>
        <v>0</v>
      </c>
      <c r="R55" s="1">
        <f t="shared" si="4"/>
        <v>0</v>
      </c>
      <c r="S55" s="1">
        <f t="shared" si="5"/>
        <v>0</v>
      </c>
      <c r="T55" s="1">
        <f t="shared" si="6"/>
        <v>0</v>
      </c>
      <c r="U55" s="1">
        <v>0</v>
      </c>
      <c r="V55" s="1">
        <f t="shared" si="7"/>
        <v>0</v>
      </c>
      <c r="W55" s="102">
        <f t="shared" si="8"/>
        <v>0</v>
      </c>
      <c r="X55" s="115">
        <f t="shared" si="21"/>
        <v>0</v>
      </c>
      <c r="Y55" s="116">
        <f t="shared" si="24"/>
        <v>0</v>
      </c>
      <c r="Z55" s="107">
        <f t="shared" si="9"/>
        <v>0</v>
      </c>
      <c r="AA55" s="104">
        <f t="shared" si="10"/>
        <v>0</v>
      </c>
      <c r="AB55" s="115">
        <f t="shared" si="11"/>
        <v>0</v>
      </c>
      <c r="AC55" s="116">
        <f t="shared" si="12"/>
        <v>0</v>
      </c>
      <c r="AD55" s="110">
        <v>51</v>
      </c>
    </row>
    <row r="56" spans="1:30" ht="15" customHeight="1" x14ac:dyDescent="0.25">
      <c r="A56" s="2">
        <v>0</v>
      </c>
      <c r="B56" s="3">
        <v>0</v>
      </c>
      <c r="C56" s="4" t="s">
        <v>180</v>
      </c>
      <c r="D56" s="5" t="s">
        <v>8</v>
      </c>
      <c r="E56" s="6">
        <v>0</v>
      </c>
      <c r="F56" s="88">
        <f t="shared" si="22"/>
        <v>0</v>
      </c>
      <c r="G56" s="1">
        <v>0</v>
      </c>
      <c r="H56" s="1">
        <f t="shared" si="13"/>
        <v>0</v>
      </c>
      <c r="I56" s="1">
        <f t="shared" si="14"/>
        <v>0</v>
      </c>
      <c r="J56" s="1">
        <f t="shared" si="15"/>
        <v>0</v>
      </c>
      <c r="K56" s="1">
        <f t="shared" si="16"/>
        <v>0</v>
      </c>
      <c r="L56" s="1">
        <f t="shared" si="17"/>
        <v>0</v>
      </c>
      <c r="M56" s="1">
        <f t="shared" si="18"/>
        <v>0</v>
      </c>
      <c r="N56" s="1">
        <f t="shared" si="19"/>
        <v>0</v>
      </c>
      <c r="O56" s="1">
        <f t="shared" si="20"/>
        <v>0</v>
      </c>
      <c r="P56" s="1">
        <f t="shared" si="3"/>
        <v>0</v>
      </c>
      <c r="Q56" s="1">
        <f t="shared" si="23"/>
        <v>0</v>
      </c>
      <c r="R56" s="1">
        <f t="shared" si="4"/>
        <v>0</v>
      </c>
      <c r="S56" s="1">
        <f t="shared" si="5"/>
        <v>0</v>
      </c>
      <c r="T56" s="1">
        <f t="shared" si="6"/>
        <v>0</v>
      </c>
      <c r="U56" s="1">
        <v>0</v>
      </c>
      <c r="V56" s="1">
        <f t="shared" si="7"/>
        <v>0</v>
      </c>
      <c r="W56" s="102">
        <f t="shared" si="8"/>
        <v>0</v>
      </c>
      <c r="X56" s="115">
        <f t="shared" si="21"/>
        <v>0</v>
      </c>
      <c r="Y56" s="116">
        <f t="shared" si="24"/>
        <v>0</v>
      </c>
      <c r="Z56" s="107">
        <f t="shared" si="9"/>
        <v>0</v>
      </c>
      <c r="AA56" s="104">
        <f t="shared" si="10"/>
        <v>0</v>
      </c>
      <c r="AB56" s="115">
        <f t="shared" si="11"/>
        <v>0</v>
      </c>
      <c r="AC56" s="116">
        <f t="shared" si="12"/>
        <v>0</v>
      </c>
      <c r="AD56" s="110">
        <v>52</v>
      </c>
    </row>
    <row r="57" spans="1:30" ht="15" customHeight="1" x14ac:dyDescent="0.25">
      <c r="A57" s="2">
        <v>0</v>
      </c>
      <c r="B57" s="3">
        <v>0</v>
      </c>
      <c r="C57" s="4" t="s">
        <v>180</v>
      </c>
      <c r="D57" s="5" t="s">
        <v>8</v>
      </c>
      <c r="E57" s="6">
        <v>0</v>
      </c>
      <c r="F57" s="88">
        <f t="shared" si="22"/>
        <v>0</v>
      </c>
      <c r="G57" s="1">
        <v>0</v>
      </c>
      <c r="H57" s="1">
        <f t="shared" si="13"/>
        <v>0</v>
      </c>
      <c r="I57" s="1">
        <f t="shared" si="14"/>
        <v>0</v>
      </c>
      <c r="J57" s="1">
        <f t="shared" si="15"/>
        <v>0</v>
      </c>
      <c r="K57" s="1">
        <f t="shared" si="16"/>
        <v>0</v>
      </c>
      <c r="L57" s="1">
        <f t="shared" si="17"/>
        <v>0</v>
      </c>
      <c r="M57" s="1">
        <f t="shared" si="18"/>
        <v>0</v>
      </c>
      <c r="N57" s="1">
        <f t="shared" si="19"/>
        <v>0</v>
      </c>
      <c r="O57" s="1">
        <f t="shared" si="20"/>
        <v>0</v>
      </c>
      <c r="P57" s="1">
        <f t="shared" si="3"/>
        <v>0</v>
      </c>
      <c r="Q57" s="1">
        <f t="shared" si="23"/>
        <v>0</v>
      </c>
      <c r="R57" s="1">
        <f t="shared" si="4"/>
        <v>0</v>
      </c>
      <c r="S57" s="1">
        <f t="shared" si="5"/>
        <v>0</v>
      </c>
      <c r="T57" s="1">
        <f t="shared" si="6"/>
        <v>0</v>
      </c>
      <c r="U57" s="1">
        <v>0</v>
      </c>
      <c r="V57" s="1">
        <f t="shared" si="7"/>
        <v>0</v>
      </c>
      <c r="W57" s="102">
        <f t="shared" si="8"/>
        <v>0</v>
      </c>
      <c r="X57" s="115">
        <f t="shared" si="21"/>
        <v>0</v>
      </c>
      <c r="Y57" s="116">
        <f t="shared" si="24"/>
        <v>0</v>
      </c>
      <c r="Z57" s="107">
        <f t="shared" si="9"/>
        <v>0</v>
      </c>
      <c r="AA57" s="104">
        <f t="shared" si="10"/>
        <v>0</v>
      </c>
      <c r="AB57" s="115">
        <f t="shared" si="11"/>
        <v>0</v>
      </c>
      <c r="AC57" s="116">
        <f t="shared" si="12"/>
        <v>0</v>
      </c>
      <c r="AD57" s="110">
        <v>53</v>
      </c>
    </row>
    <row r="58" spans="1:30" ht="15" customHeight="1" x14ac:dyDescent="0.25">
      <c r="A58" s="2">
        <v>0</v>
      </c>
      <c r="B58" s="3">
        <v>0</v>
      </c>
      <c r="C58" s="4" t="s">
        <v>180</v>
      </c>
      <c r="D58" s="5" t="s">
        <v>8</v>
      </c>
      <c r="E58" s="6">
        <v>0</v>
      </c>
      <c r="F58" s="88">
        <f t="shared" si="22"/>
        <v>0</v>
      </c>
      <c r="G58" s="1">
        <v>0</v>
      </c>
      <c r="H58" s="1">
        <f t="shared" si="13"/>
        <v>0</v>
      </c>
      <c r="I58" s="1">
        <f t="shared" si="14"/>
        <v>0</v>
      </c>
      <c r="J58" s="1">
        <f t="shared" si="15"/>
        <v>0</v>
      </c>
      <c r="K58" s="1">
        <f t="shared" si="16"/>
        <v>0</v>
      </c>
      <c r="L58" s="1">
        <f t="shared" si="17"/>
        <v>0</v>
      </c>
      <c r="M58" s="1">
        <f t="shared" si="18"/>
        <v>0</v>
      </c>
      <c r="N58" s="1">
        <f t="shared" si="19"/>
        <v>0</v>
      </c>
      <c r="O58" s="1">
        <f t="shared" si="20"/>
        <v>0</v>
      </c>
      <c r="P58" s="1">
        <f t="shared" si="3"/>
        <v>0</v>
      </c>
      <c r="Q58" s="1">
        <f t="shared" si="23"/>
        <v>0</v>
      </c>
      <c r="R58" s="1">
        <f t="shared" si="4"/>
        <v>0</v>
      </c>
      <c r="S58" s="1">
        <f t="shared" si="5"/>
        <v>0</v>
      </c>
      <c r="T58" s="1">
        <f t="shared" si="6"/>
        <v>0</v>
      </c>
      <c r="U58" s="1">
        <v>0</v>
      </c>
      <c r="V58" s="1">
        <f t="shared" si="7"/>
        <v>0</v>
      </c>
      <c r="W58" s="102">
        <f t="shared" si="8"/>
        <v>0</v>
      </c>
      <c r="X58" s="115">
        <f t="shared" si="21"/>
        <v>0</v>
      </c>
      <c r="Y58" s="116">
        <f t="shared" si="24"/>
        <v>0</v>
      </c>
      <c r="Z58" s="107">
        <f t="shared" si="9"/>
        <v>0</v>
      </c>
      <c r="AA58" s="104">
        <f t="shared" si="10"/>
        <v>0</v>
      </c>
      <c r="AB58" s="115">
        <f t="shared" si="11"/>
        <v>0</v>
      </c>
      <c r="AC58" s="116">
        <f t="shared" si="12"/>
        <v>0</v>
      </c>
      <c r="AD58" s="110">
        <v>54</v>
      </c>
    </row>
    <row r="59" spans="1:30" x14ac:dyDescent="0.25">
      <c r="A59" s="2">
        <v>0</v>
      </c>
      <c r="B59" s="3">
        <v>0</v>
      </c>
      <c r="C59" s="4" t="s">
        <v>180</v>
      </c>
      <c r="D59" s="5" t="s">
        <v>8</v>
      </c>
      <c r="E59" s="6">
        <v>0</v>
      </c>
      <c r="F59" s="88">
        <f t="shared" si="22"/>
        <v>0</v>
      </c>
      <c r="G59" s="1">
        <v>0</v>
      </c>
      <c r="H59" s="1">
        <f t="shared" si="13"/>
        <v>0</v>
      </c>
      <c r="I59" s="1">
        <f t="shared" si="14"/>
        <v>0</v>
      </c>
      <c r="J59" s="1">
        <f t="shared" si="15"/>
        <v>0</v>
      </c>
      <c r="K59" s="1">
        <f t="shared" si="16"/>
        <v>0</v>
      </c>
      <c r="L59" s="1">
        <f t="shared" si="17"/>
        <v>0</v>
      </c>
      <c r="M59" s="1">
        <f t="shared" si="18"/>
        <v>0</v>
      </c>
      <c r="N59" s="1">
        <f t="shared" si="19"/>
        <v>0</v>
      </c>
      <c r="O59" s="1">
        <f t="shared" si="20"/>
        <v>0</v>
      </c>
      <c r="P59" s="1">
        <f t="shared" si="3"/>
        <v>0</v>
      </c>
      <c r="Q59" s="1">
        <f t="shared" si="23"/>
        <v>0</v>
      </c>
      <c r="R59" s="1">
        <f t="shared" si="4"/>
        <v>0</v>
      </c>
      <c r="S59" s="1">
        <f t="shared" si="5"/>
        <v>0</v>
      </c>
      <c r="T59" s="1">
        <f t="shared" si="6"/>
        <v>0</v>
      </c>
      <c r="U59" s="1">
        <v>0</v>
      </c>
      <c r="V59" s="1">
        <f t="shared" si="7"/>
        <v>0</v>
      </c>
      <c r="W59" s="102">
        <f t="shared" si="8"/>
        <v>0</v>
      </c>
      <c r="X59" s="115">
        <f t="shared" si="21"/>
        <v>0</v>
      </c>
      <c r="Y59" s="116">
        <f t="shared" si="24"/>
        <v>0</v>
      </c>
      <c r="Z59" s="107">
        <f t="shared" si="9"/>
        <v>0</v>
      </c>
      <c r="AA59" s="104">
        <f t="shared" si="10"/>
        <v>0</v>
      </c>
      <c r="AB59" s="115">
        <f t="shared" si="11"/>
        <v>0</v>
      </c>
      <c r="AC59" s="116">
        <f t="shared" si="12"/>
        <v>0</v>
      </c>
      <c r="AD59" s="110">
        <v>55</v>
      </c>
    </row>
    <row r="60" spans="1:30" x14ac:dyDescent="0.25">
      <c r="A60" s="2">
        <v>0</v>
      </c>
      <c r="B60" s="3">
        <v>0</v>
      </c>
      <c r="C60" s="4" t="s">
        <v>180</v>
      </c>
      <c r="D60" s="5" t="s">
        <v>8</v>
      </c>
      <c r="E60" s="6">
        <v>0</v>
      </c>
      <c r="F60" s="88">
        <f t="shared" si="22"/>
        <v>0</v>
      </c>
      <c r="G60" s="1">
        <v>0</v>
      </c>
      <c r="H60" s="1">
        <f t="shared" si="13"/>
        <v>0</v>
      </c>
      <c r="I60" s="1">
        <f t="shared" si="14"/>
        <v>0</v>
      </c>
      <c r="J60" s="1">
        <f t="shared" si="15"/>
        <v>0</v>
      </c>
      <c r="K60" s="1">
        <f t="shared" si="16"/>
        <v>0</v>
      </c>
      <c r="L60" s="1">
        <f t="shared" si="17"/>
        <v>0</v>
      </c>
      <c r="M60" s="1">
        <f t="shared" si="18"/>
        <v>0</v>
      </c>
      <c r="N60" s="1">
        <f t="shared" si="19"/>
        <v>0</v>
      </c>
      <c r="O60" s="1">
        <f t="shared" si="20"/>
        <v>0</v>
      </c>
      <c r="P60" s="1">
        <f t="shared" si="3"/>
        <v>0</v>
      </c>
      <c r="Q60" s="1">
        <f t="shared" si="23"/>
        <v>0</v>
      </c>
      <c r="R60" s="1">
        <f t="shared" si="4"/>
        <v>0</v>
      </c>
      <c r="S60" s="1">
        <f t="shared" si="5"/>
        <v>0</v>
      </c>
      <c r="T60" s="1">
        <f t="shared" si="6"/>
        <v>0</v>
      </c>
      <c r="U60" s="1">
        <v>0</v>
      </c>
      <c r="V60" s="1">
        <f t="shared" si="7"/>
        <v>0</v>
      </c>
      <c r="W60" s="102">
        <f t="shared" si="8"/>
        <v>0</v>
      </c>
      <c r="X60" s="115">
        <f t="shared" si="21"/>
        <v>0</v>
      </c>
      <c r="Y60" s="116">
        <f t="shared" si="24"/>
        <v>0</v>
      </c>
      <c r="Z60" s="107">
        <f t="shared" si="9"/>
        <v>0</v>
      </c>
      <c r="AA60" s="104">
        <f t="shared" si="10"/>
        <v>0</v>
      </c>
      <c r="AB60" s="115">
        <f t="shared" si="11"/>
        <v>0</v>
      </c>
      <c r="AC60" s="116">
        <f t="shared" si="12"/>
        <v>0</v>
      </c>
      <c r="AD60" s="110">
        <v>56</v>
      </c>
    </row>
    <row r="61" spans="1:30" ht="15" customHeight="1" x14ac:dyDescent="0.25">
      <c r="A61" s="2">
        <v>0</v>
      </c>
      <c r="B61" s="3">
        <v>0</v>
      </c>
      <c r="C61" s="4" t="s">
        <v>180</v>
      </c>
      <c r="D61" s="5" t="s">
        <v>8</v>
      </c>
      <c r="E61" s="6">
        <v>0</v>
      </c>
      <c r="F61" s="88">
        <f t="shared" si="22"/>
        <v>0</v>
      </c>
      <c r="G61" s="1">
        <v>0</v>
      </c>
      <c r="H61" s="1">
        <f t="shared" si="13"/>
        <v>0</v>
      </c>
      <c r="I61" s="1">
        <f t="shared" si="14"/>
        <v>0</v>
      </c>
      <c r="J61" s="1">
        <f t="shared" si="15"/>
        <v>0</v>
      </c>
      <c r="K61" s="1">
        <f t="shared" si="16"/>
        <v>0</v>
      </c>
      <c r="L61" s="1">
        <f t="shared" si="17"/>
        <v>0</v>
      </c>
      <c r="M61" s="1">
        <f t="shared" si="18"/>
        <v>0</v>
      </c>
      <c r="N61" s="1">
        <f t="shared" si="19"/>
        <v>0</v>
      </c>
      <c r="O61" s="1">
        <f t="shared" si="20"/>
        <v>0</v>
      </c>
      <c r="P61" s="1">
        <f t="shared" si="3"/>
        <v>0</v>
      </c>
      <c r="Q61" s="1">
        <f t="shared" si="23"/>
        <v>0</v>
      </c>
      <c r="R61" s="1">
        <f t="shared" si="4"/>
        <v>0</v>
      </c>
      <c r="S61" s="1">
        <f t="shared" si="5"/>
        <v>0</v>
      </c>
      <c r="T61" s="1">
        <f t="shared" si="6"/>
        <v>0</v>
      </c>
      <c r="U61" s="1">
        <v>0</v>
      </c>
      <c r="V61" s="1">
        <f t="shared" si="7"/>
        <v>0</v>
      </c>
      <c r="W61" s="102">
        <f t="shared" si="8"/>
        <v>0</v>
      </c>
      <c r="X61" s="115">
        <f t="shared" si="21"/>
        <v>0</v>
      </c>
      <c r="Y61" s="116">
        <f t="shared" si="24"/>
        <v>0</v>
      </c>
      <c r="Z61" s="107">
        <f t="shared" si="9"/>
        <v>0</v>
      </c>
      <c r="AA61" s="104">
        <f t="shared" si="10"/>
        <v>0</v>
      </c>
      <c r="AB61" s="115">
        <f t="shared" si="11"/>
        <v>0</v>
      </c>
      <c r="AC61" s="116">
        <f t="shared" si="12"/>
        <v>0</v>
      </c>
      <c r="AD61" s="110">
        <v>57</v>
      </c>
    </row>
    <row r="62" spans="1:30" ht="15" customHeight="1" x14ac:dyDescent="0.25">
      <c r="A62" s="2">
        <v>0</v>
      </c>
      <c r="B62" s="3">
        <v>0</v>
      </c>
      <c r="C62" s="4" t="s">
        <v>180</v>
      </c>
      <c r="D62" s="5" t="s">
        <v>8</v>
      </c>
      <c r="E62" s="6">
        <v>0</v>
      </c>
      <c r="F62" s="88">
        <f t="shared" si="22"/>
        <v>0</v>
      </c>
      <c r="G62" s="1">
        <v>0</v>
      </c>
      <c r="H62" s="1">
        <f t="shared" si="13"/>
        <v>0</v>
      </c>
      <c r="I62" s="1">
        <f t="shared" si="14"/>
        <v>0</v>
      </c>
      <c r="J62" s="1">
        <f t="shared" si="15"/>
        <v>0</v>
      </c>
      <c r="K62" s="1">
        <f t="shared" si="16"/>
        <v>0</v>
      </c>
      <c r="L62" s="1">
        <f t="shared" si="17"/>
        <v>0</v>
      </c>
      <c r="M62" s="1">
        <f t="shared" si="18"/>
        <v>0</v>
      </c>
      <c r="N62" s="1">
        <f t="shared" si="19"/>
        <v>0</v>
      </c>
      <c r="O62" s="1">
        <f t="shared" si="20"/>
        <v>0</v>
      </c>
      <c r="P62" s="1">
        <f t="shared" si="3"/>
        <v>0</v>
      </c>
      <c r="Q62" s="1">
        <f t="shared" si="23"/>
        <v>0</v>
      </c>
      <c r="R62" s="1">
        <f t="shared" si="4"/>
        <v>0</v>
      </c>
      <c r="S62" s="1">
        <f t="shared" si="5"/>
        <v>0</v>
      </c>
      <c r="T62" s="1">
        <f t="shared" si="6"/>
        <v>0</v>
      </c>
      <c r="U62" s="1">
        <v>0</v>
      </c>
      <c r="V62" s="1">
        <f t="shared" si="7"/>
        <v>0</v>
      </c>
      <c r="W62" s="102">
        <f t="shared" si="8"/>
        <v>0</v>
      </c>
      <c r="X62" s="115">
        <f t="shared" si="21"/>
        <v>0</v>
      </c>
      <c r="Y62" s="116">
        <f t="shared" si="24"/>
        <v>0</v>
      </c>
      <c r="Z62" s="107">
        <f t="shared" si="9"/>
        <v>0</v>
      </c>
      <c r="AA62" s="104">
        <f t="shared" si="10"/>
        <v>0</v>
      </c>
      <c r="AB62" s="115">
        <f t="shared" si="11"/>
        <v>0</v>
      </c>
      <c r="AC62" s="116">
        <f t="shared" si="12"/>
        <v>0</v>
      </c>
      <c r="AD62" s="110">
        <v>58</v>
      </c>
    </row>
    <row r="63" spans="1:30" ht="24.75" customHeight="1" x14ac:dyDescent="0.25">
      <c r="A63" s="2">
        <v>0</v>
      </c>
      <c r="B63" s="7" t="s">
        <v>26</v>
      </c>
      <c r="C63" s="4" t="s">
        <v>180</v>
      </c>
      <c r="D63" s="5" t="s">
        <v>8</v>
      </c>
      <c r="E63" s="6">
        <v>0</v>
      </c>
      <c r="F63" s="88">
        <f t="shared" si="22"/>
        <v>0</v>
      </c>
      <c r="G63" s="1">
        <v>0</v>
      </c>
      <c r="H63" s="1">
        <f t="shared" si="13"/>
        <v>0</v>
      </c>
      <c r="I63" s="1">
        <f t="shared" si="14"/>
        <v>0</v>
      </c>
      <c r="J63" s="1">
        <f t="shared" si="15"/>
        <v>0</v>
      </c>
      <c r="K63" s="1">
        <f t="shared" si="16"/>
        <v>0</v>
      </c>
      <c r="L63" s="1">
        <f t="shared" si="17"/>
        <v>0</v>
      </c>
      <c r="M63" s="1">
        <f t="shared" si="18"/>
        <v>0</v>
      </c>
      <c r="N63" s="1">
        <f t="shared" si="19"/>
        <v>0</v>
      </c>
      <c r="O63" s="1">
        <f t="shared" si="20"/>
        <v>0</v>
      </c>
      <c r="P63" s="1">
        <f t="shared" si="3"/>
        <v>0</v>
      </c>
      <c r="Q63" s="1">
        <f t="shared" si="23"/>
        <v>0</v>
      </c>
      <c r="R63" s="1">
        <f t="shared" si="4"/>
        <v>0</v>
      </c>
      <c r="S63" s="1">
        <f t="shared" si="5"/>
        <v>0</v>
      </c>
      <c r="T63" s="1">
        <f t="shared" si="6"/>
        <v>0</v>
      </c>
      <c r="U63" s="1">
        <v>0</v>
      </c>
      <c r="V63" s="1">
        <f t="shared" si="7"/>
        <v>0</v>
      </c>
      <c r="W63" s="102">
        <f t="shared" si="8"/>
        <v>0</v>
      </c>
      <c r="X63" s="115">
        <f t="shared" si="21"/>
        <v>0</v>
      </c>
      <c r="Y63" s="116">
        <f t="shared" si="24"/>
        <v>0</v>
      </c>
      <c r="Z63" s="107">
        <f t="shared" si="9"/>
        <v>0</v>
      </c>
      <c r="AA63" s="104">
        <f t="shared" si="10"/>
        <v>0</v>
      </c>
      <c r="AB63" s="115">
        <f t="shared" si="11"/>
        <v>0</v>
      </c>
      <c r="AC63" s="116">
        <f t="shared" si="12"/>
        <v>0</v>
      </c>
      <c r="AD63" s="110">
        <v>59</v>
      </c>
    </row>
    <row r="64" spans="1:30" ht="15" customHeight="1" x14ac:dyDescent="0.25">
      <c r="A64" s="2">
        <v>0</v>
      </c>
      <c r="B64" s="8" t="s">
        <v>9</v>
      </c>
      <c r="C64" s="4" t="s">
        <v>180</v>
      </c>
      <c r="D64" s="5" t="s">
        <v>8</v>
      </c>
      <c r="E64" s="6">
        <v>0</v>
      </c>
      <c r="F64" s="88">
        <f t="shared" si="22"/>
        <v>0</v>
      </c>
      <c r="G64" s="1">
        <v>0</v>
      </c>
      <c r="H64" s="1">
        <f t="shared" si="13"/>
        <v>0</v>
      </c>
      <c r="I64" s="1">
        <f t="shared" si="14"/>
        <v>0</v>
      </c>
      <c r="J64" s="1">
        <f t="shared" si="15"/>
        <v>0</v>
      </c>
      <c r="K64" s="1">
        <f t="shared" si="16"/>
        <v>0</v>
      </c>
      <c r="L64" s="1">
        <f t="shared" si="17"/>
        <v>0</v>
      </c>
      <c r="M64" s="1">
        <f t="shared" si="18"/>
        <v>0</v>
      </c>
      <c r="N64" s="1">
        <f t="shared" si="19"/>
        <v>0</v>
      </c>
      <c r="O64" s="1">
        <f t="shared" si="20"/>
        <v>0</v>
      </c>
      <c r="P64" s="1">
        <f t="shared" si="3"/>
        <v>0</v>
      </c>
      <c r="Q64" s="1">
        <f t="shared" si="23"/>
        <v>0</v>
      </c>
      <c r="R64" s="1">
        <f t="shared" si="4"/>
        <v>0</v>
      </c>
      <c r="S64" s="1">
        <f t="shared" si="5"/>
        <v>0</v>
      </c>
      <c r="T64" s="1">
        <f t="shared" si="6"/>
        <v>0</v>
      </c>
      <c r="U64" s="1">
        <v>0</v>
      </c>
      <c r="V64" s="1">
        <f t="shared" si="7"/>
        <v>0</v>
      </c>
      <c r="W64" s="102">
        <f t="shared" si="8"/>
        <v>0</v>
      </c>
      <c r="X64" s="115">
        <f t="shared" si="21"/>
        <v>0</v>
      </c>
      <c r="Y64" s="116">
        <f t="shared" si="24"/>
        <v>0</v>
      </c>
      <c r="Z64" s="107">
        <f t="shared" si="9"/>
        <v>0</v>
      </c>
      <c r="AA64" s="104">
        <f t="shared" si="10"/>
        <v>0</v>
      </c>
      <c r="AB64" s="115">
        <f t="shared" si="11"/>
        <v>0</v>
      </c>
      <c r="AC64" s="116">
        <f t="shared" si="12"/>
        <v>0</v>
      </c>
      <c r="AD64" s="110">
        <v>60</v>
      </c>
    </row>
    <row r="65" spans="1:30" x14ac:dyDescent="0.25">
      <c r="A65" s="158" t="s">
        <v>0</v>
      </c>
      <c r="B65" s="159"/>
      <c r="C65" s="159"/>
      <c r="D65" s="160"/>
      <c r="E65" s="100">
        <f>SUM(E5:E64)</f>
        <v>3000</v>
      </c>
      <c r="F65" s="100">
        <f t="shared" ref="F65:AC65" si="25">SUM(F5:F64)</f>
        <v>7000</v>
      </c>
      <c r="G65" s="100">
        <f t="shared" si="25"/>
        <v>0</v>
      </c>
      <c r="H65" s="100">
        <f t="shared" si="25"/>
        <v>0</v>
      </c>
      <c r="I65" s="100">
        <f t="shared" si="25"/>
        <v>83.333333333333329</v>
      </c>
      <c r="J65" s="100">
        <f t="shared" si="25"/>
        <v>240</v>
      </c>
      <c r="K65" s="100">
        <f t="shared" si="25"/>
        <v>26.666666666666664</v>
      </c>
      <c r="L65" s="100">
        <f t="shared" si="25"/>
        <v>250</v>
      </c>
      <c r="M65" s="100">
        <f t="shared" si="25"/>
        <v>250</v>
      </c>
      <c r="N65" s="100">
        <f t="shared" si="25"/>
        <v>106.66666666666667</v>
      </c>
      <c r="O65" s="101">
        <f t="shared" si="25"/>
        <v>79.566666666666663</v>
      </c>
      <c r="P65" s="100">
        <f t="shared" si="25"/>
        <v>0</v>
      </c>
      <c r="Q65" s="100">
        <f t="shared" si="25"/>
        <v>80.362333333333339</v>
      </c>
      <c r="R65" s="100">
        <f t="shared" si="25"/>
        <v>156.33333333333331</v>
      </c>
      <c r="S65" s="100">
        <f t="shared" si="25"/>
        <v>173.99999999999997</v>
      </c>
      <c r="T65" s="100">
        <f t="shared" si="25"/>
        <v>600</v>
      </c>
      <c r="U65" s="100">
        <f t="shared" si="25"/>
        <v>0</v>
      </c>
      <c r="V65" s="100">
        <f t="shared" si="25"/>
        <v>0</v>
      </c>
      <c r="W65" s="103">
        <f t="shared" si="25"/>
        <v>0</v>
      </c>
      <c r="X65" s="117">
        <f t="shared" si="25"/>
        <v>5046.9290000000001</v>
      </c>
      <c r="Y65" s="118">
        <f t="shared" si="25"/>
        <v>141957.212</v>
      </c>
      <c r="Z65" s="108">
        <f t="shared" si="25"/>
        <v>2400</v>
      </c>
      <c r="AA65" s="103">
        <f t="shared" si="25"/>
        <v>67200</v>
      </c>
      <c r="AB65" s="117">
        <f t="shared" si="25"/>
        <v>2843.666666666667</v>
      </c>
      <c r="AC65" s="118">
        <f t="shared" si="25"/>
        <v>79622.666666666672</v>
      </c>
      <c r="AD65" s="111"/>
    </row>
    <row r="66" spans="1:30" x14ac:dyDescent="0.25">
      <c r="A66" s="89"/>
      <c r="E66" s="90"/>
      <c r="F66" s="90"/>
      <c r="G66" s="90"/>
      <c r="H66" s="90"/>
      <c r="I66" s="91"/>
      <c r="J66" s="91"/>
      <c r="K66" s="90"/>
      <c r="L66" s="90"/>
      <c r="M66" s="90"/>
      <c r="N66" s="90"/>
      <c r="O66" s="92"/>
      <c r="P66" s="92"/>
      <c r="Q66" s="90"/>
      <c r="R66" s="90"/>
      <c r="S66" s="90"/>
      <c r="T66" s="90"/>
      <c r="U66" s="93"/>
      <c r="V66" s="93"/>
      <c r="W66" s="93"/>
      <c r="X66" s="94"/>
    </row>
    <row r="67" spans="1:30" x14ac:dyDescent="0.25">
      <c r="B67" s="85"/>
      <c r="C67" s="85"/>
      <c r="D67" s="85"/>
      <c r="E67" s="85"/>
      <c r="F67" s="85"/>
      <c r="G67" s="85"/>
      <c r="H67" s="85"/>
      <c r="I67" s="85"/>
      <c r="J67" s="85"/>
      <c r="K67" s="85"/>
      <c r="L67" s="85"/>
      <c r="M67" s="85"/>
      <c r="N67" s="85"/>
      <c r="O67" s="85"/>
      <c r="P67" s="85"/>
      <c r="Q67" s="85"/>
      <c r="R67" s="85"/>
      <c r="S67" s="85"/>
      <c r="T67" s="85"/>
      <c r="U67" s="85"/>
      <c r="V67" s="85"/>
      <c r="W67" s="85"/>
      <c r="X67" s="85"/>
      <c r="Y67" s="95"/>
      <c r="Z67" s="95"/>
      <c r="AA67" s="95"/>
      <c r="AB67" s="95"/>
      <c r="AC67" s="95"/>
    </row>
    <row r="68" spans="1:30" ht="15.75" thickBot="1" x14ac:dyDescent="0.3"/>
    <row r="69" spans="1:30" ht="23.25" customHeight="1" thickBot="1" x14ac:dyDescent="0.3">
      <c r="A69" s="178" t="s">
        <v>35</v>
      </c>
      <c r="B69" s="179"/>
      <c r="C69" s="179"/>
      <c r="D69" s="179"/>
      <c r="E69" s="179"/>
      <c r="F69" s="179"/>
      <c r="G69" s="179"/>
      <c r="H69" s="179"/>
      <c r="I69" s="179"/>
      <c r="J69" s="179"/>
      <c r="K69" s="179"/>
      <c r="L69" s="179"/>
      <c r="M69" s="179"/>
      <c r="N69" s="179"/>
      <c r="O69" s="179"/>
      <c r="P69" s="179"/>
      <c r="Q69" s="179"/>
      <c r="R69" s="179"/>
      <c r="S69" s="179"/>
      <c r="T69" s="179"/>
      <c r="U69" s="179"/>
      <c r="V69" s="179"/>
      <c r="W69" s="179"/>
      <c r="X69" s="179"/>
      <c r="Y69" s="179"/>
      <c r="Z69" s="179"/>
      <c r="AA69" s="179"/>
      <c r="AB69" s="179"/>
      <c r="AC69" s="179"/>
      <c r="AD69" s="180"/>
    </row>
    <row r="70" spans="1:30" ht="18" customHeight="1" thickBot="1" x14ac:dyDescent="0.25">
      <c r="A70" s="169" t="s">
        <v>10</v>
      </c>
      <c r="B70" s="165" t="s">
        <v>3</v>
      </c>
      <c r="C70" s="164" t="s">
        <v>13</v>
      </c>
      <c r="D70" s="165" t="s">
        <v>4</v>
      </c>
      <c r="E70" s="165" t="s">
        <v>27</v>
      </c>
      <c r="F70" s="172" t="s">
        <v>199</v>
      </c>
      <c r="G70" s="184" t="s">
        <v>22</v>
      </c>
      <c r="H70" s="184" t="s">
        <v>19</v>
      </c>
      <c r="I70" s="186" t="s">
        <v>30</v>
      </c>
      <c r="J70" s="187"/>
      <c r="K70" s="187"/>
      <c r="L70" s="187"/>
      <c r="M70" s="187"/>
      <c r="N70" s="188"/>
      <c r="O70" s="174" t="s">
        <v>2</v>
      </c>
      <c r="P70" s="175"/>
      <c r="Q70" s="176"/>
      <c r="R70" s="176"/>
      <c r="S70" s="176"/>
      <c r="T70" s="177"/>
      <c r="U70" s="166" t="s">
        <v>7</v>
      </c>
      <c r="V70" s="167"/>
      <c r="W70" s="168"/>
      <c r="X70" s="181" t="s">
        <v>1</v>
      </c>
      <c r="Y70" s="182"/>
      <c r="Z70" s="182"/>
      <c r="AA70" s="182"/>
      <c r="AB70" s="182"/>
      <c r="AC70" s="182"/>
      <c r="AD70" s="183"/>
    </row>
    <row r="71" spans="1:30" ht="75.75" customHeight="1" x14ac:dyDescent="0.25">
      <c r="A71" s="170"/>
      <c r="B71" s="171"/>
      <c r="C71" s="165"/>
      <c r="D71" s="171"/>
      <c r="E71" s="171"/>
      <c r="F71" s="173"/>
      <c r="G71" s="185"/>
      <c r="H71" s="185"/>
      <c r="I71" s="87" t="s">
        <v>16</v>
      </c>
      <c r="J71" s="87" t="s">
        <v>31</v>
      </c>
      <c r="K71" s="87" t="s">
        <v>32</v>
      </c>
      <c r="L71" s="87" t="s">
        <v>17</v>
      </c>
      <c r="M71" s="87" t="s">
        <v>12</v>
      </c>
      <c r="N71" s="87" t="s">
        <v>18</v>
      </c>
      <c r="O71" s="87" t="s">
        <v>20</v>
      </c>
      <c r="P71" s="99" t="s">
        <v>33</v>
      </c>
      <c r="Q71" s="87" t="s">
        <v>21</v>
      </c>
      <c r="R71" s="87" t="s">
        <v>28</v>
      </c>
      <c r="S71" s="87" t="s">
        <v>29</v>
      </c>
      <c r="T71" s="99" t="s">
        <v>210</v>
      </c>
      <c r="U71" s="87" t="s">
        <v>15</v>
      </c>
      <c r="V71" s="87" t="s">
        <v>6</v>
      </c>
      <c r="W71" s="86" t="s">
        <v>5</v>
      </c>
      <c r="X71" s="113" t="s">
        <v>203</v>
      </c>
      <c r="Y71" s="114" t="s">
        <v>204</v>
      </c>
      <c r="Z71" s="106" t="s">
        <v>202</v>
      </c>
      <c r="AA71" s="106" t="s">
        <v>207</v>
      </c>
      <c r="AB71" s="113" t="s">
        <v>208</v>
      </c>
      <c r="AC71" s="113" t="s">
        <v>209</v>
      </c>
      <c r="AD71" s="109" t="s">
        <v>11</v>
      </c>
    </row>
    <row r="72" spans="1:30" x14ac:dyDescent="0.25">
      <c r="A72" s="2">
        <v>1</v>
      </c>
      <c r="B72" s="4" t="s">
        <v>23</v>
      </c>
      <c r="C72" s="4" t="s">
        <v>14</v>
      </c>
      <c r="D72" s="5" t="s">
        <v>8</v>
      </c>
      <c r="E72" s="6">
        <f>E5/100*6+E5</f>
        <v>1060</v>
      </c>
      <c r="F72" s="88">
        <f>E72*A72</f>
        <v>1060</v>
      </c>
      <c r="G72" s="1">
        <v>0</v>
      </c>
      <c r="H72" s="1">
        <f>E72*1%</f>
        <v>10.6</v>
      </c>
      <c r="I72" s="1">
        <f>L72/3</f>
        <v>29.444444444444443</v>
      </c>
      <c r="J72" s="1">
        <f>SUM(E72+G72+H72)*8%</f>
        <v>85.647999999999996</v>
      </c>
      <c r="K72" s="1">
        <f>SUM(I72+M72)*8%</f>
        <v>9.4222222222222225</v>
      </c>
      <c r="L72" s="1">
        <f>E72/12</f>
        <v>88.333333333333329</v>
      </c>
      <c r="M72" s="1">
        <f>E72/12</f>
        <v>88.333333333333329</v>
      </c>
      <c r="N72" s="1">
        <f>SUM(J72:K72)/100*40</f>
        <v>38.028088888888888</v>
      </c>
      <c r="O72" s="1">
        <f>SUM(F72:N72)*1%</f>
        <v>14.098094222222219</v>
      </c>
      <c r="P72" s="1">
        <f>E72*0%</f>
        <v>0</v>
      </c>
      <c r="Q72" s="1">
        <f>SUM(F72:O72)*1%</f>
        <v>14.239075164444442</v>
      </c>
      <c r="R72" s="1">
        <f>SUM(I72+L72+M72)*26.8%</f>
        <v>55.237777777777772</v>
      </c>
      <c r="S72" s="1">
        <f>E72*5.8%</f>
        <v>61.48</v>
      </c>
      <c r="T72" s="1">
        <f>E72*20%</f>
        <v>212</v>
      </c>
      <c r="U72" s="1">
        <v>0</v>
      </c>
      <c r="V72" s="1">
        <f>0*80%</f>
        <v>0</v>
      </c>
      <c r="W72" s="102">
        <f>0*44</f>
        <v>0</v>
      </c>
      <c r="X72" s="115">
        <f>E72+SUM(G72:O72)+SUM(Q72:W72)</f>
        <v>1766.8643693866666</v>
      </c>
      <c r="Y72" s="119">
        <f t="shared" ref="Y72:Y103" si="26">X72*A72*12</f>
        <v>21202.372432639997</v>
      </c>
      <c r="Z72" s="107">
        <f>E72-P72-T72</f>
        <v>848</v>
      </c>
      <c r="AA72" s="105">
        <f>Z72*A72*12</f>
        <v>10176</v>
      </c>
      <c r="AB72" s="115">
        <f>E72-R72</f>
        <v>1004.7622222222222</v>
      </c>
      <c r="AC72" s="116">
        <f>AB72*A72*12</f>
        <v>12057.146666666667</v>
      </c>
      <c r="AD72" s="110">
        <v>1</v>
      </c>
    </row>
    <row r="73" spans="1:30" x14ac:dyDescent="0.25">
      <c r="A73" s="2">
        <v>1</v>
      </c>
      <c r="B73" s="4" t="s">
        <v>24</v>
      </c>
      <c r="C73" s="4" t="s">
        <v>14</v>
      </c>
      <c r="D73" s="5" t="s">
        <v>8</v>
      </c>
      <c r="E73" s="6">
        <f t="shared" ref="E73:E130" si="27">E6/100*6+E6</f>
        <v>2120</v>
      </c>
      <c r="F73" s="88">
        <f t="shared" ref="F73:F131" si="28">E73*A73</f>
        <v>2120</v>
      </c>
      <c r="G73" s="1">
        <v>0</v>
      </c>
      <c r="H73" s="1">
        <f t="shared" ref="H73:H130" si="29">E73*1%</f>
        <v>21.2</v>
      </c>
      <c r="I73" s="1">
        <f t="shared" ref="I73:I131" si="30">L73/3</f>
        <v>58.888888888888886</v>
      </c>
      <c r="J73" s="1">
        <f t="shared" ref="J73:J131" si="31">SUM(E73+G73+H73)*8%</f>
        <v>171.29599999999999</v>
      </c>
      <c r="K73" s="1">
        <f t="shared" ref="K73:K131" si="32">SUM(I73+M73)*8%</f>
        <v>18.844444444444445</v>
      </c>
      <c r="L73" s="1">
        <f t="shared" ref="L73:L131" si="33">E73/12</f>
        <v>176.66666666666666</v>
      </c>
      <c r="M73" s="1">
        <f t="shared" ref="M73:M131" si="34">E73/12</f>
        <v>176.66666666666666</v>
      </c>
      <c r="N73" s="1">
        <f t="shared" ref="N73:N131" si="35">SUM(J73:K73)/100*40</f>
        <v>76.056177777777776</v>
      </c>
      <c r="O73" s="1">
        <f t="shared" ref="O73:O131" si="36">SUM(F73:N73)*1%</f>
        <v>28.196188444444438</v>
      </c>
      <c r="P73" s="1">
        <f t="shared" ref="P73:P131" si="37">E73*0%</f>
        <v>0</v>
      </c>
      <c r="Q73" s="1">
        <f t="shared" ref="Q73:Q131" si="38">SUM(F73:O73)*1%</f>
        <v>28.478150328888884</v>
      </c>
      <c r="R73" s="1">
        <f t="shared" ref="R73:R131" si="39">SUM(I73+L73+M73)*26.8%</f>
        <v>110.47555555555554</v>
      </c>
      <c r="S73" s="1">
        <f t="shared" ref="S73:S131" si="40">E73*5.8%</f>
        <v>122.96</v>
      </c>
      <c r="T73" s="1">
        <f t="shared" ref="T73:T131" si="41">E73*20%</f>
        <v>424</v>
      </c>
      <c r="U73" s="1">
        <v>0</v>
      </c>
      <c r="V73" s="1">
        <f t="shared" ref="V73:V131" si="42">0*80%</f>
        <v>0</v>
      </c>
      <c r="W73" s="102">
        <f t="shared" ref="W73:W131" si="43">0*44</f>
        <v>0</v>
      </c>
      <c r="X73" s="115">
        <f t="shared" ref="X73:X131" si="44">E73+SUM(G73:O73)+SUM(Q73:W73)</f>
        <v>3533.7287387733331</v>
      </c>
      <c r="Y73" s="119">
        <f t="shared" si="26"/>
        <v>42404.744865279994</v>
      </c>
      <c r="Z73" s="107">
        <f t="shared" ref="Z73:Z131" si="45">E73-P73-T73</f>
        <v>1696</v>
      </c>
      <c r="AA73" s="105">
        <f t="shared" ref="AA73:AA131" si="46">Z73*A73*12</f>
        <v>20352</v>
      </c>
      <c r="AB73" s="115">
        <f t="shared" ref="AB73:AB131" si="47">E73-R73</f>
        <v>2009.5244444444445</v>
      </c>
      <c r="AC73" s="116">
        <f t="shared" ref="AC73:AC131" si="48">AB73*A73*12</f>
        <v>24114.293333333335</v>
      </c>
      <c r="AD73" s="110">
        <v>2</v>
      </c>
    </row>
    <row r="74" spans="1:30" x14ac:dyDescent="0.25">
      <c r="A74" s="2">
        <v>3</v>
      </c>
      <c r="B74" s="4" t="s">
        <v>25</v>
      </c>
      <c r="C74" s="4" t="s">
        <v>14</v>
      </c>
      <c r="D74" s="5" t="s">
        <v>8</v>
      </c>
      <c r="E74" s="6">
        <f t="shared" si="27"/>
        <v>0</v>
      </c>
      <c r="F74" s="88">
        <f t="shared" si="28"/>
        <v>0</v>
      </c>
      <c r="G74" s="1">
        <v>0</v>
      </c>
      <c r="H74" s="1">
        <f t="shared" si="29"/>
        <v>0</v>
      </c>
      <c r="I74" s="1">
        <f t="shared" si="30"/>
        <v>0</v>
      </c>
      <c r="J74" s="1">
        <f t="shared" si="31"/>
        <v>0</v>
      </c>
      <c r="K74" s="1">
        <f t="shared" si="32"/>
        <v>0</v>
      </c>
      <c r="L74" s="1">
        <f t="shared" si="33"/>
        <v>0</v>
      </c>
      <c r="M74" s="1">
        <f t="shared" si="34"/>
        <v>0</v>
      </c>
      <c r="N74" s="1">
        <f t="shared" si="35"/>
        <v>0</v>
      </c>
      <c r="O74" s="1">
        <f t="shared" si="36"/>
        <v>0</v>
      </c>
      <c r="P74" s="1">
        <f t="shared" si="37"/>
        <v>0</v>
      </c>
      <c r="Q74" s="1">
        <f t="shared" si="38"/>
        <v>0</v>
      </c>
      <c r="R74" s="1">
        <f t="shared" si="39"/>
        <v>0</v>
      </c>
      <c r="S74" s="1">
        <f t="shared" si="40"/>
        <v>0</v>
      </c>
      <c r="T74" s="1">
        <f t="shared" si="41"/>
        <v>0</v>
      </c>
      <c r="U74" s="1">
        <v>0</v>
      </c>
      <c r="V74" s="1">
        <f t="shared" si="42"/>
        <v>0</v>
      </c>
      <c r="W74" s="102">
        <f t="shared" si="43"/>
        <v>0</v>
      </c>
      <c r="X74" s="115">
        <f t="shared" si="44"/>
        <v>0</v>
      </c>
      <c r="Y74" s="119">
        <f t="shared" si="26"/>
        <v>0</v>
      </c>
      <c r="Z74" s="107">
        <f t="shared" si="45"/>
        <v>0</v>
      </c>
      <c r="AA74" s="105">
        <f t="shared" si="46"/>
        <v>0</v>
      </c>
      <c r="AB74" s="115">
        <f t="shared" si="47"/>
        <v>0</v>
      </c>
      <c r="AC74" s="116">
        <f t="shared" si="48"/>
        <v>0</v>
      </c>
      <c r="AD74" s="110">
        <v>3</v>
      </c>
    </row>
    <row r="75" spans="1:30" x14ac:dyDescent="0.25">
      <c r="A75" s="2">
        <v>0</v>
      </c>
      <c r="B75" s="4">
        <v>0</v>
      </c>
      <c r="C75" s="4"/>
      <c r="D75" s="5" t="s">
        <v>8</v>
      </c>
      <c r="E75" s="6">
        <f t="shared" si="27"/>
        <v>0</v>
      </c>
      <c r="F75" s="88">
        <f t="shared" si="28"/>
        <v>0</v>
      </c>
      <c r="G75" s="1">
        <v>0</v>
      </c>
      <c r="H75" s="1">
        <f t="shared" si="29"/>
        <v>0</v>
      </c>
      <c r="I75" s="1">
        <f t="shared" si="30"/>
        <v>0</v>
      </c>
      <c r="J75" s="1">
        <f>SUM(E75+G75+H75)*8%</f>
        <v>0</v>
      </c>
      <c r="K75" s="1">
        <f t="shared" si="32"/>
        <v>0</v>
      </c>
      <c r="L75" s="1">
        <f t="shared" si="33"/>
        <v>0</v>
      </c>
      <c r="M75" s="1">
        <f t="shared" si="34"/>
        <v>0</v>
      </c>
      <c r="N75" s="1">
        <f t="shared" si="35"/>
        <v>0</v>
      </c>
      <c r="O75" s="1">
        <f t="shared" si="36"/>
        <v>0</v>
      </c>
      <c r="P75" s="1">
        <f t="shared" si="37"/>
        <v>0</v>
      </c>
      <c r="Q75" s="1">
        <f t="shared" si="38"/>
        <v>0</v>
      </c>
      <c r="R75" s="1">
        <f t="shared" si="39"/>
        <v>0</v>
      </c>
      <c r="S75" s="1">
        <f t="shared" si="40"/>
        <v>0</v>
      </c>
      <c r="T75" s="1">
        <f t="shared" si="41"/>
        <v>0</v>
      </c>
      <c r="U75" s="1">
        <v>0</v>
      </c>
      <c r="V75" s="1">
        <f t="shared" si="42"/>
        <v>0</v>
      </c>
      <c r="W75" s="102">
        <f t="shared" si="43"/>
        <v>0</v>
      </c>
      <c r="X75" s="115">
        <f t="shared" si="44"/>
        <v>0</v>
      </c>
      <c r="Y75" s="119">
        <f t="shared" si="26"/>
        <v>0</v>
      </c>
      <c r="Z75" s="107">
        <f t="shared" si="45"/>
        <v>0</v>
      </c>
      <c r="AA75" s="105">
        <f t="shared" si="46"/>
        <v>0</v>
      </c>
      <c r="AB75" s="115">
        <f t="shared" si="47"/>
        <v>0</v>
      </c>
      <c r="AC75" s="116">
        <f t="shared" si="48"/>
        <v>0</v>
      </c>
      <c r="AD75" s="110">
        <v>4</v>
      </c>
    </row>
    <row r="76" spans="1:30" x14ac:dyDescent="0.25">
      <c r="A76" s="2">
        <v>0</v>
      </c>
      <c r="B76" s="4">
        <v>0</v>
      </c>
      <c r="C76" s="4"/>
      <c r="D76" s="5" t="s">
        <v>8</v>
      </c>
      <c r="E76" s="6">
        <f t="shared" si="27"/>
        <v>0</v>
      </c>
      <c r="F76" s="88">
        <f t="shared" si="28"/>
        <v>0</v>
      </c>
      <c r="G76" s="1">
        <v>0</v>
      </c>
      <c r="H76" s="1">
        <f t="shared" si="29"/>
        <v>0</v>
      </c>
      <c r="I76" s="1">
        <f t="shared" si="30"/>
        <v>0</v>
      </c>
      <c r="J76" s="1">
        <f t="shared" si="31"/>
        <v>0</v>
      </c>
      <c r="K76" s="1">
        <f t="shared" si="32"/>
        <v>0</v>
      </c>
      <c r="L76" s="1">
        <f t="shared" si="33"/>
        <v>0</v>
      </c>
      <c r="M76" s="1">
        <f t="shared" si="34"/>
        <v>0</v>
      </c>
      <c r="N76" s="1">
        <f t="shared" si="35"/>
        <v>0</v>
      </c>
      <c r="O76" s="1">
        <f t="shared" si="36"/>
        <v>0</v>
      </c>
      <c r="P76" s="1">
        <f t="shared" si="37"/>
        <v>0</v>
      </c>
      <c r="Q76" s="1">
        <f t="shared" si="38"/>
        <v>0</v>
      </c>
      <c r="R76" s="1">
        <f t="shared" si="39"/>
        <v>0</v>
      </c>
      <c r="S76" s="1">
        <f t="shared" si="40"/>
        <v>0</v>
      </c>
      <c r="T76" s="1">
        <f t="shared" si="41"/>
        <v>0</v>
      </c>
      <c r="U76" s="1">
        <v>0</v>
      </c>
      <c r="V76" s="1">
        <f t="shared" si="42"/>
        <v>0</v>
      </c>
      <c r="W76" s="102">
        <f t="shared" si="43"/>
        <v>0</v>
      </c>
      <c r="X76" s="115">
        <f t="shared" si="44"/>
        <v>0</v>
      </c>
      <c r="Y76" s="119">
        <f t="shared" si="26"/>
        <v>0</v>
      </c>
      <c r="Z76" s="107">
        <f t="shared" si="45"/>
        <v>0</v>
      </c>
      <c r="AA76" s="105">
        <f t="shared" si="46"/>
        <v>0</v>
      </c>
      <c r="AB76" s="115">
        <f t="shared" si="47"/>
        <v>0</v>
      </c>
      <c r="AC76" s="116">
        <f t="shared" si="48"/>
        <v>0</v>
      </c>
      <c r="AD76" s="110">
        <v>5</v>
      </c>
    </row>
    <row r="77" spans="1:30" x14ac:dyDescent="0.25">
      <c r="A77" s="2">
        <v>2</v>
      </c>
      <c r="B77" s="4">
        <v>0</v>
      </c>
      <c r="C77" s="4"/>
      <c r="D77" s="5" t="s">
        <v>8</v>
      </c>
      <c r="E77" s="6">
        <f t="shared" si="27"/>
        <v>0</v>
      </c>
      <c r="F77" s="88">
        <f t="shared" si="28"/>
        <v>0</v>
      </c>
      <c r="G77" s="1">
        <v>0</v>
      </c>
      <c r="H77" s="1">
        <f t="shared" si="29"/>
        <v>0</v>
      </c>
      <c r="I77" s="1">
        <f t="shared" si="30"/>
        <v>0</v>
      </c>
      <c r="J77" s="1">
        <f t="shared" si="31"/>
        <v>0</v>
      </c>
      <c r="K77" s="1">
        <f t="shared" si="32"/>
        <v>0</v>
      </c>
      <c r="L77" s="1">
        <f t="shared" si="33"/>
        <v>0</v>
      </c>
      <c r="M77" s="1">
        <f t="shared" si="34"/>
        <v>0</v>
      </c>
      <c r="N77" s="1">
        <f t="shared" si="35"/>
        <v>0</v>
      </c>
      <c r="O77" s="1">
        <f t="shared" si="36"/>
        <v>0</v>
      </c>
      <c r="P77" s="1">
        <f t="shared" si="37"/>
        <v>0</v>
      </c>
      <c r="Q77" s="1">
        <f t="shared" si="38"/>
        <v>0</v>
      </c>
      <c r="R77" s="1">
        <f t="shared" si="39"/>
        <v>0</v>
      </c>
      <c r="S77" s="1">
        <f t="shared" si="40"/>
        <v>0</v>
      </c>
      <c r="T77" s="1">
        <f t="shared" si="41"/>
        <v>0</v>
      </c>
      <c r="U77" s="1">
        <v>0</v>
      </c>
      <c r="V77" s="1">
        <f t="shared" si="42"/>
        <v>0</v>
      </c>
      <c r="W77" s="102">
        <f t="shared" si="43"/>
        <v>0</v>
      </c>
      <c r="X77" s="115">
        <f t="shared" si="44"/>
        <v>0</v>
      </c>
      <c r="Y77" s="119">
        <f t="shared" si="26"/>
        <v>0</v>
      </c>
      <c r="Z77" s="107">
        <f t="shared" si="45"/>
        <v>0</v>
      </c>
      <c r="AA77" s="105">
        <f t="shared" si="46"/>
        <v>0</v>
      </c>
      <c r="AB77" s="115">
        <f t="shared" si="47"/>
        <v>0</v>
      </c>
      <c r="AC77" s="116">
        <f t="shared" si="48"/>
        <v>0</v>
      </c>
      <c r="AD77" s="110">
        <v>6</v>
      </c>
    </row>
    <row r="78" spans="1:30" x14ac:dyDescent="0.25">
      <c r="A78" s="2">
        <v>0</v>
      </c>
      <c r="B78" s="4">
        <v>0</v>
      </c>
      <c r="C78" s="4"/>
      <c r="D78" s="5" t="s">
        <v>8</v>
      </c>
      <c r="E78" s="6">
        <f t="shared" si="27"/>
        <v>0</v>
      </c>
      <c r="F78" s="88">
        <f t="shared" si="28"/>
        <v>0</v>
      </c>
      <c r="G78" s="1">
        <v>0</v>
      </c>
      <c r="H78" s="1">
        <f t="shared" si="29"/>
        <v>0</v>
      </c>
      <c r="I78" s="1">
        <f t="shared" si="30"/>
        <v>0</v>
      </c>
      <c r="J78" s="1">
        <f t="shared" si="31"/>
        <v>0</v>
      </c>
      <c r="K78" s="1">
        <f t="shared" si="32"/>
        <v>0</v>
      </c>
      <c r="L78" s="1">
        <f t="shared" si="33"/>
        <v>0</v>
      </c>
      <c r="M78" s="1">
        <f t="shared" si="34"/>
        <v>0</v>
      </c>
      <c r="N78" s="1">
        <f t="shared" si="35"/>
        <v>0</v>
      </c>
      <c r="O78" s="1">
        <f t="shared" si="36"/>
        <v>0</v>
      </c>
      <c r="P78" s="1">
        <f t="shared" si="37"/>
        <v>0</v>
      </c>
      <c r="Q78" s="1">
        <f t="shared" si="38"/>
        <v>0</v>
      </c>
      <c r="R78" s="1">
        <f t="shared" si="39"/>
        <v>0</v>
      </c>
      <c r="S78" s="1">
        <f t="shared" si="40"/>
        <v>0</v>
      </c>
      <c r="T78" s="1">
        <f t="shared" si="41"/>
        <v>0</v>
      </c>
      <c r="U78" s="1">
        <v>0</v>
      </c>
      <c r="V78" s="1">
        <f t="shared" si="42"/>
        <v>0</v>
      </c>
      <c r="W78" s="102">
        <f t="shared" si="43"/>
        <v>0</v>
      </c>
      <c r="X78" s="115">
        <f t="shared" si="44"/>
        <v>0</v>
      </c>
      <c r="Y78" s="119">
        <f t="shared" si="26"/>
        <v>0</v>
      </c>
      <c r="Z78" s="107">
        <f t="shared" si="45"/>
        <v>0</v>
      </c>
      <c r="AA78" s="105">
        <f t="shared" si="46"/>
        <v>0</v>
      </c>
      <c r="AB78" s="115">
        <f t="shared" si="47"/>
        <v>0</v>
      </c>
      <c r="AC78" s="116">
        <f t="shared" si="48"/>
        <v>0</v>
      </c>
      <c r="AD78" s="110">
        <v>7</v>
      </c>
    </row>
    <row r="79" spans="1:30" x14ac:dyDescent="0.25">
      <c r="A79" s="2">
        <v>0</v>
      </c>
      <c r="B79" s="4">
        <v>0</v>
      </c>
      <c r="C79" s="4"/>
      <c r="D79" s="5" t="s">
        <v>8</v>
      </c>
      <c r="E79" s="6">
        <f t="shared" si="27"/>
        <v>0</v>
      </c>
      <c r="F79" s="88">
        <f t="shared" si="28"/>
        <v>0</v>
      </c>
      <c r="G79" s="1">
        <v>0</v>
      </c>
      <c r="H79" s="1">
        <f t="shared" si="29"/>
        <v>0</v>
      </c>
      <c r="I79" s="1">
        <f t="shared" si="30"/>
        <v>0</v>
      </c>
      <c r="J79" s="1">
        <f t="shared" si="31"/>
        <v>0</v>
      </c>
      <c r="K79" s="1">
        <f t="shared" si="32"/>
        <v>0</v>
      </c>
      <c r="L79" s="1">
        <f t="shared" si="33"/>
        <v>0</v>
      </c>
      <c r="M79" s="1">
        <f t="shared" si="34"/>
        <v>0</v>
      </c>
      <c r="N79" s="1">
        <f t="shared" si="35"/>
        <v>0</v>
      </c>
      <c r="O79" s="1">
        <f t="shared" si="36"/>
        <v>0</v>
      </c>
      <c r="P79" s="1">
        <f t="shared" si="37"/>
        <v>0</v>
      </c>
      <c r="Q79" s="1">
        <f t="shared" si="38"/>
        <v>0</v>
      </c>
      <c r="R79" s="1">
        <f t="shared" si="39"/>
        <v>0</v>
      </c>
      <c r="S79" s="1">
        <f t="shared" si="40"/>
        <v>0</v>
      </c>
      <c r="T79" s="1">
        <f t="shared" si="41"/>
        <v>0</v>
      </c>
      <c r="U79" s="1">
        <v>0</v>
      </c>
      <c r="V79" s="1">
        <f t="shared" si="42"/>
        <v>0</v>
      </c>
      <c r="W79" s="102">
        <f t="shared" si="43"/>
        <v>0</v>
      </c>
      <c r="X79" s="115">
        <f t="shared" si="44"/>
        <v>0</v>
      </c>
      <c r="Y79" s="119">
        <f t="shared" si="26"/>
        <v>0</v>
      </c>
      <c r="Z79" s="107">
        <f t="shared" si="45"/>
        <v>0</v>
      </c>
      <c r="AA79" s="105">
        <f t="shared" si="46"/>
        <v>0</v>
      </c>
      <c r="AB79" s="115">
        <f t="shared" si="47"/>
        <v>0</v>
      </c>
      <c r="AC79" s="116">
        <f t="shared" si="48"/>
        <v>0</v>
      </c>
      <c r="AD79" s="110">
        <v>8</v>
      </c>
    </row>
    <row r="80" spans="1:30" x14ac:dyDescent="0.25">
      <c r="A80" s="2">
        <v>0</v>
      </c>
      <c r="B80" s="4">
        <v>0</v>
      </c>
      <c r="C80" s="4"/>
      <c r="D80" s="5" t="s">
        <v>8</v>
      </c>
      <c r="E80" s="6">
        <f t="shared" si="27"/>
        <v>0</v>
      </c>
      <c r="F80" s="88">
        <f t="shared" si="28"/>
        <v>0</v>
      </c>
      <c r="G80" s="1">
        <v>0</v>
      </c>
      <c r="H80" s="1">
        <f t="shared" si="29"/>
        <v>0</v>
      </c>
      <c r="I80" s="1">
        <f t="shared" si="30"/>
        <v>0</v>
      </c>
      <c r="J80" s="1">
        <f t="shared" si="31"/>
        <v>0</v>
      </c>
      <c r="K80" s="1">
        <f t="shared" si="32"/>
        <v>0</v>
      </c>
      <c r="L80" s="1">
        <f t="shared" si="33"/>
        <v>0</v>
      </c>
      <c r="M80" s="1">
        <f t="shared" si="34"/>
        <v>0</v>
      </c>
      <c r="N80" s="1">
        <f t="shared" si="35"/>
        <v>0</v>
      </c>
      <c r="O80" s="1">
        <f t="shared" si="36"/>
        <v>0</v>
      </c>
      <c r="P80" s="1">
        <f t="shared" si="37"/>
        <v>0</v>
      </c>
      <c r="Q80" s="1">
        <f t="shared" si="38"/>
        <v>0</v>
      </c>
      <c r="R80" s="1">
        <f t="shared" si="39"/>
        <v>0</v>
      </c>
      <c r="S80" s="1">
        <f t="shared" si="40"/>
        <v>0</v>
      </c>
      <c r="T80" s="1">
        <f t="shared" si="41"/>
        <v>0</v>
      </c>
      <c r="U80" s="1">
        <v>0</v>
      </c>
      <c r="V80" s="1">
        <f t="shared" si="42"/>
        <v>0</v>
      </c>
      <c r="W80" s="102">
        <f t="shared" si="43"/>
        <v>0</v>
      </c>
      <c r="X80" s="115">
        <f t="shared" si="44"/>
        <v>0</v>
      </c>
      <c r="Y80" s="119">
        <f t="shared" si="26"/>
        <v>0</v>
      </c>
      <c r="Z80" s="107">
        <f t="shared" si="45"/>
        <v>0</v>
      </c>
      <c r="AA80" s="105">
        <f t="shared" si="46"/>
        <v>0</v>
      </c>
      <c r="AB80" s="115">
        <f t="shared" si="47"/>
        <v>0</v>
      </c>
      <c r="AC80" s="116">
        <f t="shared" si="48"/>
        <v>0</v>
      </c>
      <c r="AD80" s="110">
        <v>9</v>
      </c>
    </row>
    <row r="81" spans="1:30" x14ac:dyDescent="0.25">
      <c r="A81" s="2">
        <v>0</v>
      </c>
      <c r="B81" s="4">
        <v>0</v>
      </c>
      <c r="C81" s="4"/>
      <c r="D81" s="5" t="s">
        <v>8</v>
      </c>
      <c r="E81" s="6">
        <f t="shared" si="27"/>
        <v>0</v>
      </c>
      <c r="F81" s="88">
        <f t="shared" si="28"/>
        <v>0</v>
      </c>
      <c r="G81" s="1">
        <v>0</v>
      </c>
      <c r="H81" s="1">
        <f t="shared" si="29"/>
        <v>0</v>
      </c>
      <c r="I81" s="1">
        <f t="shared" si="30"/>
        <v>0</v>
      </c>
      <c r="J81" s="1">
        <f t="shared" si="31"/>
        <v>0</v>
      </c>
      <c r="K81" s="1">
        <f t="shared" si="32"/>
        <v>0</v>
      </c>
      <c r="L81" s="1">
        <f t="shared" si="33"/>
        <v>0</v>
      </c>
      <c r="M81" s="1">
        <f t="shared" si="34"/>
        <v>0</v>
      </c>
      <c r="N81" s="1">
        <f t="shared" si="35"/>
        <v>0</v>
      </c>
      <c r="O81" s="1">
        <f t="shared" si="36"/>
        <v>0</v>
      </c>
      <c r="P81" s="1">
        <f t="shared" si="37"/>
        <v>0</v>
      </c>
      <c r="Q81" s="1">
        <f t="shared" si="38"/>
        <v>0</v>
      </c>
      <c r="R81" s="1">
        <f t="shared" si="39"/>
        <v>0</v>
      </c>
      <c r="S81" s="1">
        <f t="shared" si="40"/>
        <v>0</v>
      </c>
      <c r="T81" s="1">
        <f t="shared" si="41"/>
        <v>0</v>
      </c>
      <c r="U81" s="1">
        <v>0</v>
      </c>
      <c r="V81" s="1">
        <f t="shared" si="42"/>
        <v>0</v>
      </c>
      <c r="W81" s="102">
        <f t="shared" si="43"/>
        <v>0</v>
      </c>
      <c r="X81" s="115">
        <f t="shared" si="44"/>
        <v>0</v>
      </c>
      <c r="Y81" s="119">
        <f t="shared" si="26"/>
        <v>0</v>
      </c>
      <c r="Z81" s="107">
        <f t="shared" si="45"/>
        <v>0</v>
      </c>
      <c r="AA81" s="105">
        <f t="shared" si="46"/>
        <v>0</v>
      </c>
      <c r="AB81" s="115">
        <f t="shared" si="47"/>
        <v>0</v>
      </c>
      <c r="AC81" s="116">
        <f t="shared" si="48"/>
        <v>0</v>
      </c>
      <c r="AD81" s="110">
        <v>10</v>
      </c>
    </row>
    <row r="82" spans="1:30" x14ac:dyDescent="0.25">
      <c r="A82" s="2">
        <v>0</v>
      </c>
      <c r="B82" s="4">
        <v>0</v>
      </c>
      <c r="C82" s="4"/>
      <c r="D82" s="5" t="s">
        <v>8</v>
      </c>
      <c r="E82" s="6">
        <f t="shared" si="27"/>
        <v>0</v>
      </c>
      <c r="F82" s="88">
        <f t="shared" si="28"/>
        <v>0</v>
      </c>
      <c r="G82" s="1">
        <v>0</v>
      </c>
      <c r="H82" s="1">
        <f t="shared" si="29"/>
        <v>0</v>
      </c>
      <c r="I82" s="1">
        <f t="shared" si="30"/>
        <v>0</v>
      </c>
      <c r="J82" s="1">
        <f t="shared" si="31"/>
        <v>0</v>
      </c>
      <c r="K82" s="1">
        <f t="shared" si="32"/>
        <v>0</v>
      </c>
      <c r="L82" s="1">
        <f t="shared" si="33"/>
        <v>0</v>
      </c>
      <c r="M82" s="1">
        <f t="shared" si="34"/>
        <v>0</v>
      </c>
      <c r="N82" s="1">
        <f t="shared" si="35"/>
        <v>0</v>
      </c>
      <c r="O82" s="1">
        <f t="shared" si="36"/>
        <v>0</v>
      </c>
      <c r="P82" s="1">
        <f t="shared" si="37"/>
        <v>0</v>
      </c>
      <c r="Q82" s="1">
        <f t="shared" si="38"/>
        <v>0</v>
      </c>
      <c r="R82" s="1">
        <f t="shared" si="39"/>
        <v>0</v>
      </c>
      <c r="S82" s="1">
        <f t="shared" si="40"/>
        <v>0</v>
      </c>
      <c r="T82" s="1">
        <f t="shared" si="41"/>
        <v>0</v>
      </c>
      <c r="U82" s="1">
        <v>0</v>
      </c>
      <c r="V82" s="1">
        <f t="shared" si="42"/>
        <v>0</v>
      </c>
      <c r="W82" s="102">
        <f t="shared" si="43"/>
        <v>0</v>
      </c>
      <c r="X82" s="115">
        <f t="shared" si="44"/>
        <v>0</v>
      </c>
      <c r="Y82" s="119">
        <f t="shared" si="26"/>
        <v>0</v>
      </c>
      <c r="Z82" s="107">
        <f t="shared" si="45"/>
        <v>0</v>
      </c>
      <c r="AA82" s="105">
        <f t="shared" si="46"/>
        <v>0</v>
      </c>
      <c r="AB82" s="115">
        <f t="shared" si="47"/>
        <v>0</v>
      </c>
      <c r="AC82" s="116">
        <f t="shared" si="48"/>
        <v>0</v>
      </c>
      <c r="AD82" s="110">
        <v>11</v>
      </c>
    </row>
    <row r="83" spans="1:30" x14ac:dyDescent="0.25">
      <c r="A83" s="2">
        <v>0</v>
      </c>
      <c r="B83" s="4">
        <v>0</v>
      </c>
      <c r="C83" s="4"/>
      <c r="D83" s="5" t="s">
        <v>8</v>
      </c>
      <c r="E83" s="6">
        <f t="shared" si="27"/>
        <v>0</v>
      </c>
      <c r="F83" s="88">
        <f t="shared" si="28"/>
        <v>0</v>
      </c>
      <c r="G83" s="1">
        <v>0</v>
      </c>
      <c r="H83" s="1">
        <f t="shared" si="29"/>
        <v>0</v>
      </c>
      <c r="I83" s="1">
        <f t="shared" si="30"/>
        <v>0</v>
      </c>
      <c r="J83" s="1">
        <f t="shared" si="31"/>
        <v>0</v>
      </c>
      <c r="K83" s="1">
        <f t="shared" si="32"/>
        <v>0</v>
      </c>
      <c r="L83" s="1">
        <f t="shared" si="33"/>
        <v>0</v>
      </c>
      <c r="M83" s="1">
        <f t="shared" si="34"/>
        <v>0</v>
      </c>
      <c r="N83" s="1">
        <f t="shared" si="35"/>
        <v>0</v>
      </c>
      <c r="O83" s="1">
        <f t="shared" si="36"/>
        <v>0</v>
      </c>
      <c r="P83" s="1">
        <f t="shared" si="37"/>
        <v>0</v>
      </c>
      <c r="Q83" s="1">
        <f t="shared" si="38"/>
        <v>0</v>
      </c>
      <c r="R83" s="1">
        <f t="shared" si="39"/>
        <v>0</v>
      </c>
      <c r="S83" s="1">
        <f t="shared" si="40"/>
        <v>0</v>
      </c>
      <c r="T83" s="1">
        <f t="shared" si="41"/>
        <v>0</v>
      </c>
      <c r="U83" s="1">
        <v>0</v>
      </c>
      <c r="V83" s="1">
        <f t="shared" si="42"/>
        <v>0</v>
      </c>
      <c r="W83" s="102">
        <f t="shared" si="43"/>
        <v>0</v>
      </c>
      <c r="X83" s="115">
        <f t="shared" si="44"/>
        <v>0</v>
      </c>
      <c r="Y83" s="119">
        <f t="shared" si="26"/>
        <v>0</v>
      </c>
      <c r="Z83" s="107">
        <f t="shared" si="45"/>
        <v>0</v>
      </c>
      <c r="AA83" s="105">
        <f t="shared" si="46"/>
        <v>0</v>
      </c>
      <c r="AB83" s="115">
        <f t="shared" si="47"/>
        <v>0</v>
      </c>
      <c r="AC83" s="116">
        <f t="shared" si="48"/>
        <v>0</v>
      </c>
      <c r="AD83" s="110">
        <v>12</v>
      </c>
    </row>
    <row r="84" spans="1:30" x14ac:dyDescent="0.25">
      <c r="A84" s="2">
        <v>0</v>
      </c>
      <c r="B84" s="4">
        <v>0</v>
      </c>
      <c r="C84" s="4"/>
      <c r="D84" s="5" t="s">
        <v>8</v>
      </c>
      <c r="E84" s="6">
        <f t="shared" si="27"/>
        <v>0</v>
      </c>
      <c r="F84" s="88">
        <f t="shared" si="28"/>
        <v>0</v>
      </c>
      <c r="G84" s="1">
        <v>0</v>
      </c>
      <c r="H84" s="1">
        <f t="shared" si="29"/>
        <v>0</v>
      </c>
      <c r="I84" s="1">
        <f t="shared" si="30"/>
        <v>0</v>
      </c>
      <c r="J84" s="1">
        <f t="shared" si="31"/>
        <v>0</v>
      </c>
      <c r="K84" s="1">
        <f t="shared" si="32"/>
        <v>0</v>
      </c>
      <c r="L84" s="1">
        <f t="shared" si="33"/>
        <v>0</v>
      </c>
      <c r="M84" s="1">
        <f t="shared" si="34"/>
        <v>0</v>
      </c>
      <c r="N84" s="1">
        <f t="shared" si="35"/>
        <v>0</v>
      </c>
      <c r="O84" s="1">
        <f t="shared" si="36"/>
        <v>0</v>
      </c>
      <c r="P84" s="1">
        <f t="shared" si="37"/>
        <v>0</v>
      </c>
      <c r="Q84" s="1">
        <f t="shared" si="38"/>
        <v>0</v>
      </c>
      <c r="R84" s="1">
        <f t="shared" si="39"/>
        <v>0</v>
      </c>
      <c r="S84" s="1">
        <f t="shared" si="40"/>
        <v>0</v>
      </c>
      <c r="T84" s="1">
        <f t="shared" si="41"/>
        <v>0</v>
      </c>
      <c r="U84" s="1">
        <v>0</v>
      </c>
      <c r="V84" s="1">
        <f t="shared" si="42"/>
        <v>0</v>
      </c>
      <c r="W84" s="102">
        <f t="shared" si="43"/>
        <v>0</v>
      </c>
      <c r="X84" s="115">
        <f t="shared" si="44"/>
        <v>0</v>
      </c>
      <c r="Y84" s="119">
        <f t="shared" si="26"/>
        <v>0</v>
      </c>
      <c r="Z84" s="107">
        <f t="shared" si="45"/>
        <v>0</v>
      </c>
      <c r="AA84" s="105">
        <f t="shared" si="46"/>
        <v>0</v>
      </c>
      <c r="AB84" s="115">
        <f t="shared" si="47"/>
        <v>0</v>
      </c>
      <c r="AC84" s="116">
        <f t="shared" si="48"/>
        <v>0</v>
      </c>
      <c r="AD84" s="110">
        <v>13</v>
      </c>
    </row>
    <row r="85" spans="1:30" x14ac:dyDescent="0.25">
      <c r="A85" s="2">
        <v>0</v>
      </c>
      <c r="B85" s="4">
        <v>0</v>
      </c>
      <c r="C85" s="4"/>
      <c r="D85" s="5" t="s">
        <v>8</v>
      </c>
      <c r="E85" s="6">
        <f t="shared" si="27"/>
        <v>0</v>
      </c>
      <c r="F85" s="88">
        <f t="shared" si="28"/>
        <v>0</v>
      </c>
      <c r="G85" s="1">
        <v>0</v>
      </c>
      <c r="H85" s="1">
        <f t="shared" si="29"/>
        <v>0</v>
      </c>
      <c r="I85" s="1">
        <f t="shared" si="30"/>
        <v>0</v>
      </c>
      <c r="J85" s="1">
        <f t="shared" si="31"/>
        <v>0</v>
      </c>
      <c r="K85" s="1">
        <f t="shared" si="32"/>
        <v>0</v>
      </c>
      <c r="L85" s="1">
        <f t="shared" si="33"/>
        <v>0</v>
      </c>
      <c r="M85" s="1">
        <f t="shared" si="34"/>
        <v>0</v>
      </c>
      <c r="N85" s="1">
        <f t="shared" si="35"/>
        <v>0</v>
      </c>
      <c r="O85" s="1">
        <f t="shared" si="36"/>
        <v>0</v>
      </c>
      <c r="P85" s="1">
        <f t="shared" si="37"/>
        <v>0</v>
      </c>
      <c r="Q85" s="1">
        <f t="shared" si="38"/>
        <v>0</v>
      </c>
      <c r="R85" s="1">
        <f t="shared" si="39"/>
        <v>0</v>
      </c>
      <c r="S85" s="1">
        <f t="shared" si="40"/>
        <v>0</v>
      </c>
      <c r="T85" s="1">
        <f t="shared" si="41"/>
        <v>0</v>
      </c>
      <c r="U85" s="1">
        <v>0</v>
      </c>
      <c r="V85" s="1">
        <f t="shared" si="42"/>
        <v>0</v>
      </c>
      <c r="W85" s="102">
        <f t="shared" si="43"/>
        <v>0</v>
      </c>
      <c r="X85" s="115">
        <f t="shared" si="44"/>
        <v>0</v>
      </c>
      <c r="Y85" s="119">
        <f t="shared" si="26"/>
        <v>0</v>
      </c>
      <c r="Z85" s="107">
        <f t="shared" si="45"/>
        <v>0</v>
      </c>
      <c r="AA85" s="105">
        <f t="shared" si="46"/>
        <v>0</v>
      </c>
      <c r="AB85" s="115">
        <f t="shared" si="47"/>
        <v>0</v>
      </c>
      <c r="AC85" s="116">
        <f t="shared" si="48"/>
        <v>0</v>
      </c>
      <c r="AD85" s="110">
        <v>14</v>
      </c>
    </row>
    <row r="86" spans="1:30" x14ac:dyDescent="0.25">
      <c r="A86" s="2">
        <v>0</v>
      </c>
      <c r="B86" s="4">
        <v>0</v>
      </c>
      <c r="C86" s="4"/>
      <c r="D86" s="5" t="s">
        <v>8</v>
      </c>
      <c r="E86" s="6">
        <f t="shared" si="27"/>
        <v>0</v>
      </c>
      <c r="F86" s="88">
        <f t="shared" si="28"/>
        <v>0</v>
      </c>
      <c r="G86" s="1">
        <v>0</v>
      </c>
      <c r="H86" s="1">
        <f t="shared" si="29"/>
        <v>0</v>
      </c>
      <c r="I86" s="1">
        <f t="shared" si="30"/>
        <v>0</v>
      </c>
      <c r="J86" s="1">
        <f t="shared" si="31"/>
        <v>0</v>
      </c>
      <c r="K86" s="1">
        <f t="shared" si="32"/>
        <v>0</v>
      </c>
      <c r="L86" s="1">
        <f t="shared" si="33"/>
        <v>0</v>
      </c>
      <c r="M86" s="1">
        <f t="shared" si="34"/>
        <v>0</v>
      </c>
      <c r="N86" s="1">
        <f t="shared" si="35"/>
        <v>0</v>
      </c>
      <c r="O86" s="1">
        <f t="shared" si="36"/>
        <v>0</v>
      </c>
      <c r="P86" s="1">
        <f t="shared" si="37"/>
        <v>0</v>
      </c>
      <c r="Q86" s="1">
        <f t="shared" si="38"/>
        <v>0</v>
      </c>
      <c r="R86" s="1">
        <f t="shared" si="39"/>
        <v>0</v>
      </c>
      <c r="S86" s="1">
        <f t="shared" si="40"/>
        <v>0</v>
      </c>
      <c r="T86" s="1">
        <f t="shared" si="41"/>
        <v>0</v>
      </c>
      <c r="U86" s="1">
        <v>0</v>
      </c>
      <c r="V86" s="1">
        <f t="shared" si="42"/>
        <v>0</v>
      </c>
      <c r="W86" s="102">
        <f t="shared" si="43"/>
        <v>0</v>
      </c>
      <c r="X86" s="115">
        <f t="shared" si="44"/>
        <v>0</v>
      </c>
      <c r="Y86" s="119">
        <f t="shared" si="26"/>
        <v>0</v>
      </c>
      <c r="Z86" s="107">
        <f t="shared" si="45"/>
        <v>0</v>
      </c>
      <c r="AA86" s="105">
        <f t="shared" si="46"/>
        <v>0</v>
      </c>
      <c r="AB86" s="115">
        <f t="shared" si="47"/>
        <v>0</v>
      </c>
      <c r="AC86" s="116">
        <f t="shared" si="48"/>
        <v>0</v>
      </c>
      <c r="AD86" s="110">
        <v>15</v>
      </c>
    </row>
    <row r="87" spans="1:30" x14ac:dyDescent="0.25">
      <c r="A87" s="2">
        <v>0</v>
      </c>
      <c r="B87" s="4">
        <v>0</v>
      </c>
      <c r="C87" s="4"/>
      <c r="D87" s="5" t="s">
        <v>8</v>
      </c>
      <c r="E87" s="6">
        <f t="shared" si="27"/>
        <v>0</v>
      </c>
      <c r="F87" s="88">
        <f t="shared" si="28"/>
        <v>0</v>
      </c>
      <c r="G87" s="1">
        <v>0</v>
      </c>
      <c r="H87" s="1">
        <f t="shared" si="29"/>
        <v>0</v>
      </c>
      <c r="I87" s="1">
        <f t="shared" si="30"/>
        <v>0</v>
      </c>
      <c r="J87" s="1">
        <f t="shared" si="31"/>
        <v>0</v>
      </c>
      <c r="K87" s="1">
        <f t="shared" si="32"/>
        <v>0</v>
      </c>
      <c r="L87" s="1">
        <f t="shared" si="33"/>
        <v>0</v>
      </c>
      <c r="M87" s="1">
        <f t="shared" si="34"/>
        <v>0</v>
      </c>
      <c r="N87" s="1">
        <f t="shared" si="35"/>
        <v>0</v>
      </c>
      <c r="O87" s="1">
        <f t="shared" si="36"/>
        <v>0</v>
      </c>
      <c r="P87" s="1">
        <f t="shared" si="37"/>
        <v>0</v>
      </c>
      <c r="Q87" s="1">
        <f t="shared" si="38"/>
        <v>0</v>
      </c>
      <c r="R87" s="1">
        <f t="shared" si="39"/>
        <v>0</v>
      </c>
      <c r="S87" s="1">
        <f t="shared" si="40"/>
        <v>0</v>
      </c>
      <c r="T87" s="1">
        <f t="shared" si="41"/>
        <v>0</v>
      </c>
      <c r="U87" s="1">
        <v>0</v>
      </c>
      <c r="V87" s="1">
        <f t="shared" si="42"/>
        <v>0</v>
      </c>
      <c r="W87" s="102">
        <f t="shared" si="43"/>
        <v>0</v>
      </c>
      <c r="X87" s="115">
        <f t="shared" si="44"/>
        <v>0</v>
      </c>
      <c r="Y87" s="119">
        <f t="shared" si="26"/>
        <v>0</v>
      </c>
      <c r="Z87" s="107">
        <f t="shared" si="45"/>
        <v>0</v>
      </c>
      <c r="AA87" s="105">
        <f t="shared" si="46"/>
        <v>0</v>
      </c>
      <c r="AB87" s="115">
        <f t="shared" si="47"/>
        <v>0</v>
      </c>
      <c r="AC87" s="116">
        <f t="shared" si="48"/>
        <v>0</v>
      </c>
      <c r="AD87" s="110">
        <v>16</v>
      </c>
    </row>
    <row r="88" spans="1:30" x14ac:dyDescent="0.25">
      <c r="A88" s="2">
        <v>0</v>
      </c>
      <c r="B88" s="4">
        <v>0</v>
      </c>
      <c r="C88" s="4"/>
      <c r="D88" s="5" t="s">
        <v>8</v>
      </c>
      <c r="E88" s="6">
        <f t="shared" si="27"/>
        <v>0</v>
      </c>
      <c r="F88" s="88">
        <f t="shared" si="28"/>
        <v>0</v>
      </c>
      <c r="G88" s="1">
        <v>0</v>
      </c>
      <c r="H88" s="1">
        <f t="shared" si="29"/>
        <v>0</v>
      </c>
      <c r="I88" s="1">
        <f t="shared" si="30"/>
        <v>0</v>
      </c>
      <c r="J88" s="1">
        <f t="shared" si="31"/>
        <v>0</v>
      </c>
      <c r="K88" s="1">
        <f t="shared" si="32"/>
        <v>0</v>
      </c>
      <c r="L88" s="1">
        <f t="shared" si="33"/>
        <v>0</v>
      </c>
      <c r="M88" s="1">
        <f t="shared" si="34"/>
        <v>0</v>
      </c>
      <c r="N88" s="1">
        <f t="shared" si="35"/>
        <v>0</v>
      </c>
      <c r="O88" s="1">
        <f t="shared" si="36"/>
        <v>0</v>
      </c>
      <c r="P88" s="1">
        <f t="shared" si="37"/>
        <v>0</v>
      </c>
      <c r="Q88" s="1">
        <f t="shared" si="38"/>
        <v>0</v>
      </c>
      <c r="R88" s="1">
        <f t="shared" si="39"/>
        <v>0</v>
      </c>
      <c r="S88" s="1">
        <f t="shared" si="40"/>
        <v>0</v>
      </c>
      <c r="T88" s="1">
        <f t="shared" si="41"/>
        <v>0</v>
      </c>
      <c r="U88" s="1">
        <v>0</v>
      </c>
      <c r="V88" s="1">
        <f t="shared" si="42"/>
        <v>0</v>
      </c>
      <c r="W88" s="102">
        <f t="shared" si="43"/>
        <v>0</v>
      </c>
      <c r="X88" s="115">
        <f t="shared" si="44"/>
        <v>0</v>
      </c>
      <c r="Y88" s="119">
        <f t="shared" si="26"/>
        <v>0</v>
      </c>
      <c r="Z88" s="107">
        <f t="shared" si="45"/>
        <v>0</v>
      </c>
      <c r="AA88" s="105">
        <f t="shared" si="46"/>
        <v>0</v>
      </c>
      <c r="AB88" s="115">
        <f t="shared" si="47"/>
        <v>0</v>
      </c>
      <c r="AC88" s="116">
        <f t="shared" si="48"/>
        <v>0</v>
      </c>
      <c r="AD88" s="110">
        <v>17</v>
      </c>
    </row>
    <row r="89" spans="1:30" x14ac:dyDescent="0.25">
      <c r="A89" s="2">
        <v>0</v>
      </c>
      <c r="B89" s="4">
        <v>0</v>
      </c>
      <c r="C89" s="4"/>
      <c r="D89" s="5" t="s">
        <v>8</v>
      </c>
      <c r="E89" s="6">
        <f t="shared" si="27"/>
        <v>0</v>
      </c>
      <c r="F89" s="88">
        <f t="shared" si="28"/>
        <v>0</v>
      </c>
      <c r="G89" s="1">
        <v>0</v>
      </c>
      <c r="H89" s="1">
        <f t="shared" si="29"/>
        <v>0</v>
      </c>
      <c r="I89" s="1">
        <f t="shared" si="30"/>
        <v>0</v>
      </c>
      <c r="J89" s="1">
        <f t="shared" si="31"/>
        <v>0</v>
      </c>
      <c r="K89" s="1">
        <f t="shared" si="32"/>
        <v>0</v>
      </c>
      <c r="L89" s="1">
        <f t="shared" si="33"/>
        <v>0</v>
      </c>
      <c r="M89" s="1">
        <f t="shared" si="34"/>
        <v>0</v>
      </c>
      <c r="N89" s="1">
        <f t="shared" si="35"/>
        <v>0</v>
      </c>
      <c r="O89" s="1">
        <f t="shared" si="36"/>
        <v>0</v>
      </c>
      <c r="P89" s="1">
        <f t="shared" si="37"/>
        <v>0</v>
      </c>
      <c r="Q89" s="1">
        <f t="shared" si="38"/>
        <v>0</v>
      </c>
      <c r="R89" s="1">
        <f t="shared" si="39"/>
        <v>0</v>
      </c>
      <c r="S89" s="1">
        <f t="shared" si="40"/>
        <v>0</v>
      </c>
      <c r="T89" s="1">
        <f t="shared" si="41"/>
        <v>0</v>
      </c>
      <c r="U89" s="1">
        <v>0</v>
      </c>
      <c r="V89" s="1">
        <f t="shared" si="42"/>
        <v>0</v>
      </c>
      <c r="W89" s="102">
        <f t="shared" si="43"/>
        <v>0</v>
      </c>
      <c r="X89" s="115">
        <f t="shared" si="44"/>
        <v>0</v>
      </c>
      <c r="Y89" s="119">
        <f t="shared" si="26"/>
        <v>0</v>
      </c>
      <c r="Z89" s="107">
        <f t="shared" si="45"/>
        <v>0</v>
      </c>
      <c r="AA89" s="105">
        <f t="shared" si="46"/>
        <v>0</v>
      </c>
      <c r="AB89" s="115">
        <f t="shared" si="47"/>
        <v>0</v>
      </c>
      <c r="AC89" s="116">
        <f t="shared" si="48"/>
        <v>0</v>
      </c>
      <c r="AD89" s="110">
        <v>18</v>
      </c>
    </row>
    <row r="90" spans="1:30" x14ac:dyDescent="0.25">
      <c r="A90" s="2">
        <v>0</v>
      </c>
      <c r="B90" s="4">
        <v>0</v>
      </c>
      <c r="C90" s="4"/>
      <c r="D90" s="5" t="s">
        <v>8</v>
      </c>
      <c r="E90" s="6">
        <f t="shared" si="27"/>
        <v>0</v>
      </c>
      <c r="F90" s="88">
        <f t="shared" si="28"/>
        <v>0</v>
      </c>
      <c r="G90" s="1">
        <v>0</v>
      </c>
      <c r="H90" s="1">
        <f t="shared" si="29"/>
        <v>0</v>
      </c>
      <c r="I90" s="1">
        <f t="shared" si="30"/>
        <v>0</v>
      </c>
      <c r="J90" s="1">
        <f t="shared" si="31"/>
        <v>0</v>
      </c>
      <c r="K90" s="1">
        <f t="shared" si="32"/>
        <v>0</v>
      </c>
      <c r="L90" s="1">
        <f t="shared" si="33"/>
        <v>0</v>
      </c>
      <c r="M90" s="1">
        <f t="shared" si="34"/>
        <v>0</v>
      </c>
      <c r="N90" s="1">
        <f t="shared" si="35"/>
        <v>0</v>
      </c>
      <c r="O90" s="1">
        <f t="shared" si="36"/>
        <v>0</v>
      </c>
      <c r="P90" s="1">
        <f t="shared" si="37"/>
        <v>0</v>
      </c>
      <c r="Q90" s="1">
        <f t="shared" si="38"/>
        <v>0</v>
      </c>
      <c r="R90" s="1">
        <f t="shared" si="39"/>
        <v>0</v>
      </c>
      <c r="S90" s="1">
        <f t="shared" si="40"/>
        <v>0</v>
      </c>
      <c r="T90" s="1">
        <f t="shared" si="41"/>
        <v>0</v>
      </c>
      <c r="U90" s="1">
        <v>0</v>
      </c>
      <c r="V90" s="1">
        <f t="shared" si="42"/>
        <v>0</v>
      </c>
      <c r="W90" s="102">
        <f t="shared" si="43"/>
        <v>0</v>
      </c>
      <c r="X90" s="115">
        <f t="shared" si="44"/>
        <v>0</v>
      </c>
      <c r="Y90" s="119">
        <f t="shared" si="26"/>
        <v>0</v>
      </c>
      <c r="Z90" s="107">
        <f t="shared" si="45"/>
        <v>0</v>
      </c>
      <c r="AA90" s="105">
        <f t="shared" si="46"/>
        <v>0</v>
      </c>
      <c r="AB90" s="115">
        <f t="shared" si="47"/>
        <v>0</v>
      </c>
      <c r="AC90" s="116">
        <f t="shared" si="48"/>
        <v>0</v>
      </c>
      <c r="AD90" s="110">
        <v>19</v>
      </c>
    </row>
    <row r="91" spans="1:30" x14ac:dyDescent="0.25">
      <c r="A91" s="2">
        <v>0</v>
      </c>
      <c r="B91" s="4">
        <v>0</v>
      </c>
      <c r="C91" s="4"/>
      <c r="D91" s="5" t="s">
        <v>8</v>
      </c>
      <c r="E91" s="6">
        <f t="shared" si="27"/>
        <v>0</v>
      </c>
      <c r="F91" s="88">
        <f t="shared" si="28"/>
        <v>0</v>
      </c>
      <c r="G91" s="1">
        <v>0</v>
      </c>
      <c r="H91" s="1">
        <f t="shared" si="29"/>
        <v>0</v>
      </c>
      <c r="I91" s="1">
        <f t="shared" si="30"/>
        <v>0</v>
      </c>
      <c r="J91" s="1">
        <f t="shared" si="31"/>
        <v>0</v>
      </c>
      <c r="K91" s="1">
        <f t="shared" si="32"/>
        <v>0</v>
      </c>
      <c r="L91" s="1">
        <f t="shared" si="33"/>
        <v>0</v>
      </c>
      <c r="M91" s="1">
        <f t="shared" si="34"/>
        <v>0</v>
      </c>
      <c r="N91" s="1">
        <f t="shared" si="35"/>
        <v>0</v>
      </c>
      <c r="O91" s="1">
        <f t="shared" si="36"/>
        <v>0</v>
      </c>
      <c r="P91" s="1">
        <f t="shared" si="37"/>
        <v>0</v>
      </c>
      <c r="Q91" s="1">
        <f t="shared" si="38"/>
        <v>0</v>
      </c>
      <c r="R91" s="1">
        <f t="shared" si="39"/>
        <v>0</v>
      </c>
      <c r="S91" s="1">
        <f t="shared" si="40"/>
        <v>0</v>
      </c>
      <c r="T91" s="1">
        <f t="shared" si="41"/>
        <v>0</v>
      </c>
      <c r="U91" s="1">
        <v>0</v>
      </c>
      <c r="V91" s="1">
        <f t="shared" si="42"/>
        <v>0</v>
      </c>
      <c r="W91" s="102">
        <f t="shared" si="43"/>
        <v>0</v>
      </c>
      <c r="X91" s="115">
        <f t="shared" si="44"/>
        <v>0</v>
      </c>
      <c r="Y91" s="119">
        <f t="shared" si="26"/>
        <v>0</v>
      </c>
      <c r="Z91" s="107">
        <f t="shared" si="45"/>
        <v>0</v>
      </c>
      <c r="AA91" s="105">
        <f t="shared" si="46"/>
        <v>0</v>
      </c>
      <c r="AB91" s="115">
        <f t="shared" si="47"/>
        <v>0</v>
      </c>
      <c r="AC91" s="116">
        <f t="shared" si="48"/>
        <v>0</v>
      </c>
      <c r="AD91" s="110">
        <v>20</v>
      </c>
    </row>
    <row r="92" spans="1:30" x14ac:dyDescent="0.25">
      <c r="A92" s="2">
        <v>0</v>
      </c>
      <c r="B92" s="4">
        <v>0</v>
      </c>
      <c r="C92" s="4"/>
      <c r="D92" s="5" t="s">
        <v>8</v>
      </c>
      <c r="E92" s="6">
        <f t="shared" si="27"/>
        <v>0</v>
      </c>
      <c r="F92" s="88">
        <f t="shared" si="28"/>
        <v>0</v>
      </c>
      <c r="G92" s="1">
        <v>0</v>
      </c>
      <c r="H92" s="1">
        <f t="shared" si="29"/>
        <v>0</v>
      </c>
      <c r="I92" s="1">
        <f t="shared" si="30"/>
        <v>0</v>
      </c>
      <c r="J92" s="1">
        <f t="shared" si="31"/>
        <v>0</v>
      </c>
      <c r="K92" s="1">
        <f t="shared" si="32"/>
        <v>0</v>
      </c>
      <c r="L92" s="1">
        <f t="shared" si="33"/>
        <v>0</v>
      </c>
      <c r="M92" s="1">
        <f t="shared" si="34"/>
        <v>0</v>
      </c>
      <c r="N92" s="1">
        <f t="shared" si="35"/>
        <v>0</v>
      </c>
      <c r="O92" s="1">
        <f t="shared" si="36"/>
        <v>0</v>
      </c>
      <c r="P92" s="1">
        <f t="shared" si="37"/>
        <v>0</v>
      </c>
      <c r="Q92" s="1">
        <f t="shared" si="38"/>
        <v>0</v>
      </c>
      <c r="R92" s="1">
        <f t="shared" si="39"/>
        <v>0</v>
      </c>
      <c r="S92" s="1">
        <f t="shared" si="40"/>
        <v>0</v>
      </c>
      <c r="T92" s="1">
        <f t="shared" si="41"/>
        <v>0</v>
      </c>
      <c r="U92" s="1">
        <v>0</v>
      </c>
      <c r="V92" s="1">
        <f t="shared" si="42"/>
        <v>0</v>
      </c>
      <c r="W92" s="102">
        <f t="shared" si="43"/>
        <v>0</v>
      </c>
      <c r="X92" s="115">
        <f t="shared" si="44"/>
        <v>0</v>
      </c>
      <c r="Y92" s="119">
        <f t="shared" si="26"/>
        <v>0</v>
      </c>
      <c r="Z92" s="107">
        <f t="shared" si="45"/>
        <v>0</v>
      </c>
      <c r="AA92" s="105">
        <f t="shared" si="46"/>
        <v>0</v>
      </c>
      <c r="AB92" s="115">
        <f t="shared" si="47"/>
        <v>0</v>
      </c>
      <c r="AC92" s="116">
        <f t="shared" si="48"/>
        <v>0</v>
      </c>
      <c r="AD92" s="110">
        <v>21</v>
      </c>
    </row>
    <row r="93" spans="1:30" x14ac:dyDescent="0.25">
      <c r="A93" s="2">
        <v>0</v>
      </c>
      <c r="B93" s="4">
        <v>0</v>
      </c>
      <c r="C93" s="4"/>
      <c r="D93" s="5" t="s">
        <v>8</v>
      </c>
      <c r="E93" s="6">
        <f t="shared" si="27"/>
        <v>0</v>
      </c>
      <c r="F93" s="88">
        <f t="shared" si="28"/>
        <v>0</v>
      </c>
      <c r="G93" s="1">
        <v>0</v>
      </c>
      <c r="H93" s="1">
        <f t="shared" si="29"/>
        <v>0</v>
      </c>
      <c r="I93" s="1">
        <f t="shared" si="30"/>
        <v>0</v>
      </c>
      <c r="J93" s="1">
        <f t="shared" si="31"/>
        <v>0</v>
      </c>
      <c r="K93" s="1">
        <f t="shared" si="32"/>
        <v>0</v>
      </c>
      <c r="L93" s="1">
        <f t="shared" si="33"/>
        <v>0</v>
      </c>
      <c r="M93" s="1">
        <f t="shared" si="34"/>
        <v>0</v>
      </c>
      <c r="N93" s="1">
        <f t="shared" si="35"/>
        <v>0</v>
      </c>
      <c r="O93" s="1">
        <f t="shared" si="36"/>
        <v>0</v>
      </c>
      <c r="P93" s="1">
        <f t="shared" si="37"/>
        <v>0</v>
      </c>
      <c r="Q93" s="1">
        <f t="shared" si="38"/>
        <v>0</v>
      </c>
      <c r="R93" s="1">
        <f t="shared" si="39"/>
        <v>0</v>
      </c>
      <c r="S93" s="1">
        <f t="shared" si="40"/>
        <v>0</v>
      </c>
      <c r="T93" s="1">
        <f t="shared" si="41"/>
        <v>0</v>
      </c>
      <c r="U93" s="1">
        <v>0</v>
      </c>
      <c r="V93" s="1">
        <f t="shared" si="42"/>
        <v>0</v>
      </c>
      <c r="W93" s="102">
        <f t="shared" si="43"/>
        <v>0</v>
      </c>
      <c r="X93" s="115">
        <f t="shared" si="44"/>
        <v>0</v>
      </c>
      <c r="Y93" s="119">
        <f t="shared" si="26"/>
        <v>0</v>
      </c>
      <c r="Z93" s="107">
        <f t="shared" si="45"/>
        <v>0</v>
      </c>
      <c r="AA93" s="105">
        <f t="shared" si="46"/>
        <v>0</v>
      </c>
      <c r="AB93" s="115">
        <f t="shared" si="47"/>
        <v>0</v>
      </c>
      <c r="AC93" s="116">
        <f t="shared" si="48"/>
        <v>0</v>
      </c>
      <c r="AD93" s="110">
        <v>22</v>
      </c>
    </row>
    <row r="94" spans="1:30" x14ac:dyDescent="0.25">
      <c r="A94" s="2">
        <v>0</v>
      </c>
      <c r="B94" s="4">
        <v>0</v>
      </c>
      <c r="C94" s="4"/>
      <c r="D94" s="5" t="s">
        <v>8</v>
      </c>
      <c r="E94" s="6">
        <f t="shared" si="27"/>
        <v>0</v>
      </c>
      <c r="F94" s="88">
        <f t="shared" si="28"/>
        <v>0</v>
      </c>
      <c r="G94" s="1">
        <v>0</v>
      </c>
      <c r="H94" s="1">
        <f t="shared" si="29"/>
        <v>0</v>
      </c>
      <c r="I94" s="1">
        <f t="shared" si="30"/>
        <v>0</v>
      </c>
      <c r="J94" s="1">
        <f t="shared" si="31"/>
        <v>0</v>
      </c>
      <c r="K94" s="1">
        <f t="shared" si="32"/>
        <v>0</v>
      </c>
      <c r="L94" s="1">
        <f t="shared" si="33"/>
        <v>0</v>
      </c>
      <c r="M94" s="1">
        <f t="shared" si="34"/>
        <v>0</v>
      </c>
      <c r="N94" s="1">
        <f t="shared" si="35"/>
        <v>0</v>
      </c>
      <c r="O94" s="1">
        <f t="shared" si="36"/>
        <v>0</v>
      </c>
      <c r="P94" s="1">
        <f t="shared" si="37"/>
        <v>0</v>
      </c>
      <c r="Q94" s="1">
        <f t="shared" si="38"/>
        <v>0</v>
      </c>
      <c r="R94" s="1">
        <f t="shared" si="39"/>
        <v>0</v>
      </c>
      <c r="S94" s="1">
        <f t="shared" si="40"/>
        <v>0</v>
      </c>
      <c r="T94" s="1">
        <f t="shared" si="41"/>
        <v>0</v>
      </c>
      <c r="U94" s="1">
        <v>0</v>
      </c>
      <c r="V94" s="1">
        <f t="shared" si="42"/>
        <v>0</v>
      </c>
      <c r="W94" s="102">
        <f t="shared" si="43"/>
        <v>0</v>
      </c>
      <c r="X94" s="115">
        <f t="shared" si="44"/>
        <v>0</v>
      </c>
      <c r="Y94" s="119">
        <f t="shared" si="26"/>
        <v>0</v>
      </c>
      <c r="Z94" s="107">
        <f t="shared" si="45"/>
        <v>0</v>
      </c>
      <c r="AA94" s="105">
        <f t="shared" si="46"/>
        <v>0</v>
      </c>
      <c r="AB94" s="115">
        <f t="shared" si="47"/>
        <v>0</v>
      </c>
      <c r="AC94" s="116">
        <f t="shared" si="48"/>
        <v>0</v>
      </c>
      <c r="AD94" s="110">
        <v>23</v>
      </c>
    </row>
    <row r="95" spans="1:30" x14ac:dyDescent="0.25">
      <c r="A95" s="2">
        <v>0</v>
      </c>
      <c r="B95" s="4">
        <v>0</v>
      </c>
      <c r="C95" s="4"/>
      <c r="D95" s="5" t="s">
        <v>8</v>
      </c>
      <c r="E95" s="6">
        <f t="shared" si="27"/>
        <v>0</v>
      </c>
      <c r="F95" s="88">
        <f t="shared" si="28"/>
        <v>0</v>
      </c>
      <c r="G95" s="1">
        <v>0</v>
      </c>
      <c r="H95" s="1">
        <f t="shared" si="29"/>
        <v>0</v>
      </c>
      <c r="I95" s="1">
        <f t="shared" si="30"/>
        <v>0</v>
      </c>
      <c r="J95" s="1">
        <f t="shared" si="31"/>
        <v>0</v>
      </c>
      <c r="K95" s="1">
        <f t="shared" si="32"/>
        <v>0</v>
      </c>
      <c r="L95" s="1">
        <f t="shared" si="33"/>
        <v>0</v>
      </c>
      <c r="M95" s="1">
        <f t="shared" si="34"/>
        <v>0</v>
      </c>
      <c r="N95" s="1">
        <f t="shared" si="35"/>
        <v>0</v>
      </c>
      <c r="O95" s="1">
        <f t="shared" si="36"/>
        <v>0</v>
      </c>
      <c r="P95" s="1">
        <f t="shared" si="37"/>
        <v>0</v>
      </c>
      <c r="Q95" s="1">
        <f t="shared" si="38"/>
        <v>0</v>
      </c>
      <c r="R95" s="1">
        <f t="shared" si="39"/>
        <v>0</v>
      </c>
      <c r="S95" s="1">
        <f t="shared" si="40"/>
        <v>0</v>
      </c>
      <c r="T95" s="1">
        <f t="shared" si="41"/>
        <v>0</v>
      </c>
      <c r="U95" s="1">
        <v>0</v>
      </c>
      <c r="V95" s="1">
        <f t="shared" si="42"/>
        <v>0</v>
      </c>
      <c r="W95" s="102">
        <f t="shared" si="43"/>
        <v>0</v>
      </c>
      <c r="X95" s="115">
        <f t="shared" si="44"/>
        <v>0</v>
      </c>
      <c r="Y95" s="119">
        <f t="shared" si="26"/>
        <v>0</v>
      </c>
      <c r="Z95" s="107">
        <f t="shared" si="45"/>
        <v>0</v>
      </c>
      <c r="AA95" s="105">
        <f t="shared" si="46"/>
        <v>0</v>
      </c>
      <c r="AB95" s="115">
        <f t="shared" si="47"/>
        <v>0</v>
      </c>
      <c r="AC95" s="116">
        <f t="shared" si="48"/>
        <v>0</v>
      </c>
      <c r="AD95" s="110">
        <v>24</v>
      </c>
    </row>
    <row r="96" spans="1:30" x14ac:dyDescent="0.25">
      <c r="A96" s="2">
        <v>0</v>
      </c>
      <c r="B96" s="4">
        <v>0</v>
      </c>
      <c r="C96" s="4"/>
      <c r="D96" s="5" t="s">
        <v>8</v>
      </c>
      <c r="E96" s="6">
        <f t="shared" si="27"/>
        <v>0</v>
      </c>
      <c r="F96" s="88">
        <f t="shared" si="28"/>
        <v>0</v>
      </c>
      <c r="G96" s="1">
        <v>0</v>
      </c>
      <c r="H96" s="1">
        <f t="shared" si="29"/>
        <v>0</v>
      </c>
      <c r="I96" s="1">
        <f t="shared" si="30"/>
        <v>0</v>
      </c>
      <c r="J96" s="1">
        <f t="shared" si="31"/>
        <v>0</v>
      </c>
      <c r="K96" s="1">
        <f t="shared" si="32"/>
        <v>0</v>
      </c>
      <c r="L96" s="1">
        <f t="shared" si="33"/>
        <v>0</v>
      </c>
      <c r="M96" s="1">
        <f t="shared" si="34"/>
        <v>0</v>
      </c>
      <c r="N96" s="1">
        <f t="shared" si="35"/>
        <v>0</v>
      </c>
      <c r="O96" s="1">
        <f t="shared" si="36"/>
        <v>0</v>
      </c>
      <c r="P96" s="1">
        <f t="shared" si="37"/>
        <v>0</v>
      </c>
      <c r="Q96" s="1">
        <f t="shared" si="38"/>
        <v>0</v>
      </c>
      <c r="R96" s="1">
        <f t="shared" si="39"/>
        <v>0</v>
      </c>
      <c r="S96" s="1">
        <f t="shared" si="40"/>
        <v>0</v>
      </c>
      <c r="T96" s="1">
        <f t="shared" si="41"/>
        <v>0</v>
      </c>
      <c r="U96" s="1">
        <v>0</v>
      </c>
      <c r="V96" s="1">
        <f t="shared" si="42"/>
        <v>0</v>
      </c>
      <c r="W96" s="102">
        <f t="shared" si="43"/>
        <v>0</v>
      </c>
      <c r="X96" s="115">
        <f t="shared" si="44"/>
        <v>0</v>
      </c>
      <c r="Y96" s="119">
        <f t="shared" si="26"/>
        <v>0</v>
      </c>
      <c r="Z96" s="107">
        <f t="shared" si="45"/>
        <v>0</v>
      </c>
      <c r="AA96" s="105">
        <f t="shared" si="46"/>
        <v>0</v>
      </c>
      <c r="AB96" s="115">
        <f t="shared" si="47"/>
        <v>0</v>
      </c>
      <c r="AC96" s="116">
        <f t="shared" si="48"/>
        <v>0</v>
      </c>
      <c r="AD96" s="110">
        <v>25</v>
      </c>
    </row>
    <row r="97" spans="1:30" x14ac:dyDescent="0.25">
      <c r="A97" s="2">
        <v>0</v>
      </c>
      <c r="B97" s="4">
        <v>0</v>
      </c>
      <c r="C97" s="4"/>
      <c r="D97" s="5" t="s">
        <v>8</v>
      </c>
      <c r="E97" s="6">
        <f t="shared" si="27"/>
        <v>0</v>
      </c>
      <c r="F97" s="88">
        <f t="shared" si="28"/>
        <v>0</v>
      </c>
      <c r="G97" s="1">
        <v>0</v>
      </c>
      <c r="H97" s="1">
        <f t="shared" si="29"/>
        <v>0</v>
      </c>
      <c r="I97" s="1">
        <f t="shared" si="30"/>
        <v>0</v>
      </c>
      <c r="J97" s="1">
        <f t="shared" si="31"/>
        <v>0</v>
      </c>
      <c r="K97" s="1">
        <f t="shared" si="32"/>
        <v>0</v>
      </c>
      <c r="L97" s="1">
        <f t="shared" si="33"/>
        <v>0</v>
      </c>
      <c r="M97" s="1">
        <f t="shared" si="34"/>
        <v>0</v>
      </c>
      <c r="N97" s="1">
        <f t="shared" si="35"/>
        <v>0</v>
      </c>
      <c r="O97" s="1">
        <f t="shared" si="36"/>
        <v>0</v>
      </c>
      <c r="P97" s="1">
        <f t="shared" si="37"/>
        <v>0</v>
      </c>
      <c r="Q97" s="1">
        <f t="shared" si="38"/>
        <v>0</v>
      </c>
      <c r="R97" s="1">
        <f t="shared" si="39"/>
        <v>0</v>
      </c>
      <c r="S97" s="1">
        <f t="shared" si="40"/>
        <v>0</v>
      </c>
      <c r="T97" s="1">
        <f t="shared" si="41"/>
        <v>0</v>
      </c>
      <c r="U97" s="1">
        <v>0</v>
      </c>
      <c r="V97" s="1">
        <f t="shared" si="42"/>
        <v>0</v>
      </c>
      <c r="W97" s="102">
        <f t="shared" si="43"/>
        <v>0</v>
      </c>
      <c r="X97" s="115">
        <f t="shared" si="44"/>
        <v>0</v>
      </c>
      <c r="Y97" s="119">
        <f t="shared" si="26"/>
        <v>0</v>
      </c>
      <c r="Z97" s="107">
        <f t="shared" si="45"/>
        <v>0</v>
      </c>
      <c r="AA97" s="105">
        <f t="shared" si="46"/>
        <v>0</v>
      </c>
      <c r="AB97" s="115">
        <f t="shared" si="47"/>
        <v>0</v>
      </c>
      <c r="AC97" s="116">
        <f t="shared" si="48"/>
        <v>0</v>
      </c>
      <c r="AD97" s="110">
        <v>26</v>
      </c>
    </row>
    <row r="98" spans="1:30" x14ac:dyDescent="0.25">
      <c r="A98" s="2">
        <v>0</v>
      </c>
      <c r="B98" s="4">
        <v>0</v>
      </c>
      <c r="C98" s="4"/>
      <c r="D98" s="5" t="s">
        <v>8</v>
      </c>
      <c r="E98" s="6">
        <f t="shared" si="27"/>
        <v>0</v>
      </c>
      <c r="F98" s="88">
        <f t="shared" si="28"/>
        <v>0</v>
      </c>
      <c r="G98" s="1">
        <v>0</v>
      </c>
      <c r="H98" s="1">
        <f t="shared" si="29"/>
        <v>0</v>
      </c>
      <c r="I98" s="1">
        <f t="shared" si="30"/>
        <v>0</v>
      </c>
      <c r="J98" s="1">
        <f t="shared" si="31"/>
        <v>0</v>
      </c>
      <c r="K98" s="1">
        <f t="shared" si="32"/>
        <v>0</v>
      </c>
      <c r="L98" s="1">
        <f t="shared" si="33"/>
        <v>0</v>
      </c>
      <c r="M98" s="1">
        <f t="shared" si="34"/>
        <v>0</v>
      </c>
      <c r="N98" s="1">
        <f t="shared" si="35"/>
        <v>0</v>
      </c>
      <c r="O98" s="1">
        <f t="shared" si="36"/>
        <v>0</v>
      </c>
      <c r="P98" s="1">
        <f t="shared" si="37"/>
        <v>0</v>
      </c>
      <c r="Q98" s="1">
        <f t="shared" si="38"/>
        <v>0</v>
      </c>
      <c r="R98" s="1">
        <f t="shared" si="39"/>
        <v>0</v>
      </c>
      <c r="S98" s="1">
        <f t="shared" si="40"/>
        <v>0</v>
      </c>
      <c r="T98" s="1">
        <f t="shared" si="41"/>
        <v>0</v>
      </c>
      <c r="U98" s="1">
        <v>0</v>
      </c>
      <c r="V98" s="1">
        <f t="shared" si="42"/>
        <v>0</v>
      </c>
      <c r="W98" s="102">
        <f t="shared" si="43"/>
        <v>0</v>
      </c>
      <c r="X98" s="115">
        <f t="shared" si="44"/>
        <v>0</v>
      </c>
      <c r="Y98" s="119">
        <f t="shared" si="26"/>
        <v>0</v>
      </c>
      <c r="Z98" s="107">
        <f t="shared" si="45"/>
        <v>0</v>
      </c>
      <c r="AA98" s="105">
        <f t="shared" si="46"/>
        <v>0</v>
      </c>
      <c r="AB98" s="115">
        <f t="shared" si="47"/>
        <v>0</v>
      </c>
      <c r="AC98" s="116">
        <f t="shared" si="48"/>
        <v>0</v>
      </c>
      <c r="AD98" s="110">
        <v>27</v>
      </c>
    </row>
    <row r="99" spans="1:30" x14ac:dyDescent="0.25">
      <c r="A99" s="2">
        <v>0</v>
      </c>
      <c r="B99" s="4">
        <v>0</v>
      </c>
      <c r="C99" s="4"/>
      <c r="D99" s="5" t="s">
        <v>8</v>
      </c>
      <c r="E99" s="6">
        <f t="shared" si="27"/>
        <v>0</v>
      </c>
      <c r="F99" s="88">
        <f t="shared" si="28"/>
        <v>0</v>
      </c>
      <c r="G99" s="1">
        <v>0</v>
      </c>
      <c r="H99" s="1">
        <f t="shared" si="29"/>
        <v>0</v>
      </c>
      <c r="I99" s="1">
        <f t="shared" si="30"/>
        <v>0</v>
      </c>
      <c r="J99" s="1">
        <f t="shared" si="31"/>
        <v>0</v>
      </c>
      <c r="K99" s="1">
        <f t="shared" si="32"/>
        <v>0</v>
      </c>
      <c r="L99" s="1">
        <f t="shared" si="33"/>
        <v>0</v>
      </c>
      <c r="M99" s="1">
        <f t="shared" si="34"/>
        <v>0</v>
      </c>
      <c r="N99" s="1">
        <f t="shared" si="35"/>
        <v>0</v>
      </c>
      <c r="O99" s="1">
        <f t="shared" si="36"/>
        <v>0</v>
      </c>
      <c r="P99" s="1">
        <f t="shared" si="37"/>
        <v>0</v>
      </c>
      <c r="Q99" s="1">
        <f t="shared" si="38"/>
        <v>0</v>
      </c>
      <c r="R99" s="1">
        <f t="shared" si="39"/>
        <v>0</v>
      </c>
      <c r="S99" s="1">
        <f t="shared" si="40"/>
        <v>0</v>
      </c>
      <c r="T99" s="1">
        <f t="shared" si="41"/>
        <v>0</v>
      </c>
      <c r="U99" s="1">
        <v>0</v>
      </c>
      <c r="V99" s="1">
        <f t="shared" si="42"/>
        <v>0</v>
      </c>
      <c r="W99" s="102">
        <f t="shared" si="43"/>
        <v>0</v>
      </c>
      <c r="X99" s="115">
        <f t="shared" si="44"/>
        <v>0</v>
      </c>
      <c r="Y99" s="119">
        <f t="shared" si="26"/>
        <v>0</v>
      </c>
      <c r="Z99" s="107">
        <f t="shared" si="45"/>
        <v>0</v>
      </c>
      <c r="AA99" s="105">
        <f t="shared" si="46"/>
        <v>0</v>
      </c>
      <c r="AB99" s="115">
        <f t="shared" si="47"/>
        <v>0</v>
      </c>
      <c r="AC99" s="116">
        <f t="shared" si="48"/>
        <v>0</v>
      </c>
      <c r="AD99" s="110">
        <v>28</v>
      </c>
    </row>
    <row r="100" spans="1:30" x14ac:dyDescent="0.25">
      <c r="A100" s="2">
        <v>0</v>
      </c>
      <c r="B100" s="4">
        <v>0</v>
      </c>
      <c r="C100" s="4"/>
      <c r="D100" s="5" t="s">
        <v>8</v>
      </c>
      <c r="E100" s="6">
        <f t="shared" si="27"/>
        <v>0</v>
      </c>
      <c r="F100" s="88">
        <f t="shared" si="28"/>
        <v>0</v>
      </c>
      <c r="G100" s="1">
        <v>0</v>
      </c>
      <c r="H100" s="1">
        <f t="shared" si="29"/>
        <v>0</v>
      </c>
      <c r="I100" s="1">
        <f t="shared" si="30"/>
        <v>0</v>
      </c>
      <c r="J100" s="1">
        <f t="shared" si="31"/>
        <v>0</v>
      </c>
      <c r="K100" s="1">
        <f t="shared" si="32"/>
        <v>0</v>
      </c>
      <c r="L100" s="1">
        <f t="shared" si="33"/>
        <v>0</v>
      </c>
      <c r="M100" s="1">
        <f t="shared" si="34"/>
        <v>0</v>
      </c>
      <c r="N100" s="1">
        <f t="shared" si="35"/>
        <v>0</v>
      </c>
      <c r="O100" s="1">
        <f t="shared" si="36"/>
        <v>0</v>
      </c>
      <c r="P100" s="1">
        <f t="shared" si="37"/>
        <v>0</v>
      </c>
      <c r="Q100" s="1">
        <f t="shared" si="38"/>
        <v>0</v>
      </c>
      <c r="R100" s="1">
        <f t="shared" si="39"/>
        <v>0</v>
      </c>
      <c r="S100" s="1">
        <f t="shared" si="40"/>
        <v>0</v>
      </c>
      <c r="T100" s="1">
        <f t="shared" si="41"/>
        <v>0</v>
      </c>
      <c r="U100" s="1">
        <v>0</v>
      </c>
      <c r="V100" s="1">
        <f t="shared" si="42"/>
        <v>0</v>
      </c>
      <c r="W100" s="102">
        <f t="shared" si="43"/>
        <v>0</v>
      </c>
      <c r="X100" s="115">
        <f t="shared" si="44"/>
        <v>0</v>
      </c>
      <c r="Y100" s="119">
        <f t="shared" si="26"/>
        <v>0</v>
      </c>
      <c r="Z100" s="107">
        <f t="shared" si="45"/>
        <v>0</v>
      </c>
      <c r="AA100" s="105">
        <f t="shared" si="46"/>
        <v>0</v>
      </c>
      <c r="AB100" s="115">
        <f t="shared" si="47"/>
        <v>0</v>
      </c>
      <c r="AC100" s="116">
        <f t="shared" si="48"/>
        <v>0</v>
      </c>
      <c r="AD100" s="110">
        <v>29</v>
      </c>
    </row>
    <row r="101" spans="1:30" x14ac:dyDescent="0.25">
      <c r="A101" s="2">
        <v>0</v>
      </c>
      <c r="B101" s="4">
        <v>0</v>
      </c>
      <c r="C101" s="4"/>
      <c r="D101" s="5" t="s">
        <v>8</v>
      </c>
      <c r="E101" s="6">
        <f t="shared" si="27"/>
        <v>0</v>
      </c>
      <c r="F101" s="88">
        <f t="shared" si="28"/>
        <v>0</v>
      </c>
      <c r="G101" s="1">
        <v>0</v>
      </c>
      <c r="H101" s="1">
        <f t="shared" si="29"/>
        <v>0</v>
      </c>
      <c r="I101" s="1">
        <f t="shared" si="30"/>
        <v>0</v>
      </c>
      <c r="J101" s="1">
        <f t="shared" si="31"/>
        <v>0</v>
      </c>
      <c r="K101" s="1">
        <f t="shared" si="32"/>
        <v>0</v>
      </c>
      <c r="L101" s="1">
        <f t="shared" si="33"/>
        <v>0</v>
      </c>
      <c r="M101" s="1">
        <f t="shared" si="34"/>
        <v>0</v>
      </c>
      <c r="N101" s="1">
        <f t="shared" si="35"/>
        <v>0</v>
      </c>
      <c r="O101" s="1">
        <f t="shared" si="36"/>
        <v>0</v>
      </c>
      <c r="P101" s="1">
        <f t="shared" si="37"/>
        <v>0</v>
      </c>
      <c r="Q101" s="1">
        <f t="shared" si="38"/>
        <v>0</v>
      </c>
      <c r="R101" s="1">
        <f t="shared" si="39"/>
        <v>0</v>
      </c>
      <c r="S101" s="1">
        <f t="shared" si="40"/>
        <v>0</v>
      </c>
      <c r="T101" s="1">
        <f t="shared" si="41"/>
        <v>0</v>
      </c>
      <c r="U101" s="1">
        <v>0</v>
      </c>
      <c r="V101" s="1">
        <f t="shared" si="42"/>
        <v>0</v>
      </c>
      <c r="W101" s="102">
        <f t="shared" si="43"/>
        <v>0</v>
      </c>
      <c r="X101" s="115">
        <f t="shared" si="44"/>
        <v>0</v>
      </c>
      <c r="Y101" s="119">
        <f t="shared" si="26"/>
        <v>0</v>
      </c>
      <c r="Z101" s="107">
        <f t="shared" si="45"/>
        <v>0</v>
      </c>
      <c r="AA101" s="105">
        <f t="shared" si="46"/>
        <v>0</v>
      </c>
      <c r="AB101" s="115">
        <f t="shared" si="47"/>
        <v>0</v>
      </c>
      <c r="AC101" s="116">
        <f t="shared" si="48"/>
        <v>0</v>
      </c>
      <c r="AD101" s="110">
        <v>30</v>
      </c>
    </row>
    <row r="102" spans="1:30" x14ac:dyDescent="0.25">
      <c r="A102" s="2">
        <v>0</v>
      </c>
      <c r="B102" s="4">
        <v>0</v>
      </c>
      <c r="C102" s="4"/>
      <c r="D102" s="5" t="s">
        <v>8</v>
      </c>
      <c r="E102" s="6">
        <f t="shared" si="27"/>
        <v>0</v>
      </c>
      <c r="F102" s="88">
        <f t="shared" si="28"/>
        <v>0</v>
      </c>
      <c r="G102" s="1">
        <v>0</v>
      </c>
      <c r="H102" s="1">
        <f t="shared" si="29"/>
        <v>0</v>
      </c>
      <c r="I102" s="1">
        <f t="shared" si="30"/>
        <v>0</v>
      </c>
      <c r="J102" s="1">
        <f t="shared" si="31"/>
        <v>0</v>
      </c>
      <c r="K102" s="1">
        <f t="shared" si="32"/>
        <v>0</v>
      </c>
      <c r="L102" s="1">
        <f t="shared" si="33"/>
        <v>0</v>
      </c>
      <c r="M102" s="1">
        <f t="shared" si="34"/>
        <v>0</v>
      </c>
      <c r="N102" s="1">
        <f t="shared" si="35"/>
        <v>0</v>
      </c>
      <c r="O102" s="1">
        <f t="shared" si="36"/>
        <v>0</v>
      </c>
      <c r="P102" s="1">
        <f t="shared" si="37"/>
        <v>0</v>
      </c>
      <c r="Q102" s="1">
        <f t="shared" si="38"/>
        <v>0</v>
      </c>
      <c r="R102" s="1">
        <f t="shared" si="39"/>
        <v>0</v>
      </c>
      <c r="S102" s="1">
        <f t="shared" si="40"/>
        <v>0</v>
      </c>
      <c r="T102" s="1">
        <f t="shared" si="41"/>
        <v>0</v>
      </c>
      <c r="U102" s="1">
        <v>0</v>
      </c>
      <c r="V102" s="1">
        <f t="shared" si="42"/>
        <v>0</v>
      </c>
      <c r="W102" s="102">
        <f t="shared" si="43"/>
        <v>0</v>
      </c>
      <c r="X102" s="115">
        <f t="shared" si="44"/>
        <v>0</v>
      </c>
      <c r="Y102" s="119">
        <f t="shared" si="26"/>
        <v>0</v>
      </c>
      <c r="Z102" s="107">
        <f t="shared" si="45"/>
        <v>0</v>
      </c>
      <c r="AA102" s="105">
        <f t="shared" si="46"/>
        <v>0</v>
      </c>
      <c r="AB102" s="115">
        <f t="shared" si="47"/>
        <v>0</v>
      </c>
      <c r="AC102" s="116">
        <f t="shared" si="48"/>
        <v>0</v>
      </c>
      <c r="AD102" s="110">
        <v>31</v>
      </c>
    </row>
    <row r="103" spans="1:30" x14ac:dyDescent="0.25">
      <c r="A103" s="2">
        <v>0</v>
      </c>
      <c r="B103" s="4">
        <v>0</v>
      </c>
      <c r="C103" s="4"/>
      <c r="D103" s="5" t="s">
        <v>8</v>
      </c>
      <c r="E103" s="6">
        <f t="shared" si="27"/>
        <v>0</v>
      </c>
      <c r="F103" s="88">
        <f t="shared" si="28"/>
        <v>0</v>
      </c>
      <c r="G103" s="1">
        <v>0</v>
      </c>
      <c r="H103" s="1">
        <f t="shared" si="29"/>
        <v>0</v>
      </c>
      <c r="I103" s="1">
        <f t="shared" si="30"/>
        <v>0</v>
      </c>
      <c r="J103" s="1">
        <f t="shared" si="31"/>
        <v>0</v>
      </c>
      <c r="K103" s="1">
        <f t="shared" si="32"/>
        <v>0</v>
      </c>
      <c r="L103" s="1">
        <f t="shared" si="33"/>
        <v>0</v>
      </c>
      <c r="M103" s="1">
        <f t="shared" si="34"/>
        <v>0</v>
      </c>
      <c r="N103" s="1">
        <f t="shared" si="35"/>
        <v>0</v>
      </c>
      <c r="O103" s="1">
        <f t="shared" si="36"/>
        <v>0</v>
      </c>
      <c r="P103" s="1">
        <f t="shared" si="37"/>
        <v>0</v>
      </c>
      <c r="Q103" s="1">
        <f t="shared" si="38"/>
        <v>0</v>
      </c>
      <c r="R103" s="1">
        <f t="shared" si="39"/>
        <v>0</v>
      </c>
      <c r="S103" s="1">
        <f t="shared" si="40"/>
        <v>0</v>
      </c>
      <c r="T103" s="1">
        <f t="shared" si="41"/>
        <v>0</v>
      </c>
      <c r="U103" s="1">
        <v>0</v>
      </c>
      <c r="V103" s="1">
        <f t="shared" si="42"/>
        <v>0</v>
      </c>
      <c r="W103" s="102">
        <f t="shared" si="43"/>
        <v>0</v>
      </c>
      <c r="X103" s="115">
        <f t="shared" si="44"/>
        <v>0</v>
      </c>
      <c r="Y103" s="119">
        <f t="shared" si="26"/>
        <v>0</v>
      </c>
      <c r="Z103" s="107">
        <f t="shared" si="45"/>
        <v>0</v>
      </c>
      <c r="AA103" s="105">
        <f t="shared" si="46"/>
        <v>0</v>
      </c>
      <c r="AB103" s="115">
        <f t="shared" si="47"/>
        <v>0</v>
      </c>
      <c r="AC103" s="116">
        <f t="shared" si="48"/>
        <v>0</v>
      </c>
      <c r="AD103" s="110">
        <v>32</v>
      </c>
    </row>
    <row r="104" spans="1:30" x14ac:dyDescent="0.25">
      <c r="A104" s="2">
        <v>0</v>
      </c>
      <c r="B104" s="4">
        <v>0</v>
      </c>
      <c r="C104" s="4"/>
      <c r="D104" s="5" t="s">
        <v>8</v>
      </c>
      <c r="E104" s="6">
        <f t="shared" si="27"/>
        <v>0</v>
      </c>
      <c r="F104" s="88">
        <f t="shared" si="28"/>
        <v>0</v>
      </c>
      <c r="G104" s="1">
        <v>0</v>
      </c>
      <c r="H104" s="1">
        <f t="shared" si="29"/>
        <v>0</v>
      </c>
      <c r="I104" s="1">
        <f t="shared" si="30"/>
        <v>0</v>
      </c>
      <c r="J104" s="1">
        <f t="shared" si="31"/>
        <v>0</v>
      </c>
      <c r="K104" s="1">
        <f t="shared" si="32"/>
        <v>0</v>
      </c>
      <c r="L104" s="1">
        <f t="shared" si="33"/>
        <v>0</v>
      </c>
      <c r="M104" s="1">
        <f t="shared" si="34"/>
        <v>0</v>
      </c>
      <c r="N104" s="1">
        <f t="shared" si="35"/>
        <v>0</v>
      </c>
      <c r="O104" s="1">
        <f t="shared" si="36"/>
        <v>0</v>
      </c>
      <c r="P104" s="1">
        <f t="shared" si="37"/>
        <v>0</v>
      </c>
      <c r="Q104" s="1">
        <f t="shared" si="38"/>
        <v>0</v>
      </c>
      <c r="R104" s="1">
        <f t="shared" si="39"/>
        <v>0</v>
      </c>
      <c r="S104" s="1">
        <f t="shared" si="40"/>
        <v>0</v>
      </c>
      <c r="T104" s="1">
        <f t="shared" si="41"/>
        <v>0</v>
      </c>
      <c r="U104" s="1">
        <v>0</v>
      </c>
      <c r="V104" s="1">
        <f t="shared" si="42"/>
        <v>0</v>
      </c>
      <c r="W104" s="102">
        <f t="shared" si="43"/>
        <v>0</v>
      </c>
      <c r="X104" s="115">
        <f t="shared" si="44"/>
        <v>0</v>
      </c>
      <c r="Y104" s="119">
        <f t="shared" ref="Y104:Y131" si="49">X104*A104*12</f>
        <v>0</v>
      </c>
      <c r="Z104" s="107">
        <f t="shared" si="45"/>
        <v>0</v>
      </c>
      <c r="AA104" s="105">
        <f t="shared" si="46"/>
        <v>0</v>
      </c>
      <c r="AB104" s="115">
        <f t="shared" si="47"/>
        <v>0</v>
      </c>
      <c r="AC104" s="116">
        <f t="shared" si="48"/>
        <v>0</v>
      </c>
      <c r="AD104" s="110">
        <v>33</v>
      </c>
    </row>
    <row r="105" spans="1:30" x14ac:dyDescent="0.25">
      <c r="A105" s="2">
        <v>0</v>
      </c>
      <c r="B105" s="4">
        <v>0</v>
      </c>
      <c r="C105" s="4"/>
      <c r="D105" s="5" t="s">
        <v>8</v>
      </c>
      <c r="E105" s="6">
        <f t="shared" si="27"/>
        <v>0</v>
      </c>
      <c r="F105" s="88">
        <f t="shared" si="28"/>
        <v>0</v>
      </c>
      <c r="G105" s="1">
        <v>0</v>
      </c>
      <c r="H105" s="1">
        <f t="shared" si="29"/>
        <v>0</v>
      </c>
      <c r="I105" s="1">
        <f t="shared" si="30"/>
        <v>0</v>
      </c>
      <c r="J105" s="1">
        <f t="shared" si="31"/>
        <v>0</v>
      </c>
      <c r="K105" s="1">
        <f t="shared" si="32"/>
        <v>0</v>
      </c>
      <c r="L105" s="1">
        <f t="shared" si="33"/>
        <v>0</v>
      </c>
      <c r="M105" s="1">
        <f t="shared" si="34"/>
        <v>0</v>
      </c>
      <c r="N105" s="1">
        <f t="shared" si="35"/>
        <v>0</v>
      </c>
      <c r="O105" s="1">
        <f t="shared" si="36"/>
        <v>0</v>
      </c>
      <c r="P105" s="1">
        <f t="shared" si="37"/>
        <v>0</v>
      </c>
      <c r="Q105" s="1">
        <f t="shared" si="38"/>
        <v>0</v>
      </c>
      <c r="R105" s="1">
        <f t="shared" si="39"/>
        <v>0</v>
      </c>
      <c r="S105" s="1">
        <f t="shared" si="40"/>
        <v>0</v>
      </c>
      <c r="T105" s="1">
        <f t="shared" si="41"/>
        <v>0</v>
      </c>
      <c r="U105" s="1">
        <v>0</v>
      </c>
      <c r="V105" s="1">
        <f t="shared" si="42"/>
        <v>0</v>
      </c>
      <c r="W105" s="102">
        <f t="shared" si="43"/>
        <v>0</v>
      </c>
      <c r="X105" s="115">
        <f t="shared" si="44"/>
        <v>0</v>
      </c>
      <c r="Y105" s="119">
        <f t="shared" si="49"/>
        <v>0</v>
      </c>
      <c r="Z105" s="107">
        <f t="shared" si="45"/>
        <v>0</v>
      </c>
      <c r="AA105" s="105">
        <f t="shared" si="46"/>
        <v>0</v>
      </c>
      <c r="AB105" s="115">
        <f t="shared" si="47"/>
        <v>0</v>
      </c>
      <c r="AC105" s="116">
        <f t="shared" si="48"/>
        <v>0</v>
      </c>
      <c r="AD105" s="110">
        <v>34</v>
      </c>
    </row>
    <row r="106" spans="1:30" x14ac:dyDescent="0.25">
      <c r="A106" s="2">
        <v>0</v>
      </c>
      <c r="B106" s="4">
        <v>0</v>
      </c>
      <c r="C106" s="4"/>
      <c r="D106" s="5" t="s">
        <v>8</v>
      </c>
      <c r="E106" s="6">
        <f t="shared" si="27"/>
        <v>0</v>
      </c>
      <c r="F106" s="88">
        <f t="shared" si="28"/>
        <v>0</v>
      </c>
      <c r="G106" s="1">
        <v>0</v>
      </c>
      <c r="H106" s="1">
        <f t="shared" si="29"/>
        <v>0</v>
      </c>
      <c r="I106" s="1">
        <f t="shared" si="30"/>
        <v>0</v>
      </c>
      <c r="J106" s="1">
        <f t="shared" si="31"/>
        <v>0</v>
      </c>
      <c r="K106" s="1">
        <f t="shared" si="32"/>
        <v>0</v>
      </c>
      <c r="L106" s="1">
        <f t="shared" si="33"/>
        <v>0</v>
      </c>
      <c r="M106" s="1">
        <f t="shared" si="34"/>
        <v>0</v>
      </c>
      <c r="N106" s="1">
        <f t="shared" si="35"/>
        <v>0</v>
      </c>
      <c r="O106" s="1">
        <f t="shared" si="36"/>
        <v>0</v>
      </c>
      <c r="P106" s="1">
        <f t="shared" si="37"/>
        <v>0</v>
      </c>
      <c r="Q106" s="1">
        <f t="shared" si="38"/>
        <v>0</v>
      </c>
      <c r="R106" s="1">
        <f t="shared" si="39"/>
        <v>0</v>
      </c>
      <c r="S106" s="1">
        <f t="shared" si="40"/>
        <v>0</v>
      </c>
      <c r="T106" s="1">
        <f t="shared" si="41"/>
        <v>0</v>
      </c>
      <c r="U106" s="1">
        <v>0</v>
      </c>
      <c r="V106" s="1">
        <f t="shared" si="42"/>
        <v>0</v>
      </c>
      <c r="W106" s="102">
        <f t="shared" si="43"/>
        <v>0</v>
      </c>
      <c r="X106" s="115">
        <f t="shared" si="44"/>
        <v>0</v>
      </c>
      <c r="Y106" s="119">
        <f t="shared" si="49"/>
        <v>0</v>
      </c>
      <c r="Z106" s="107">
        <f t="shared" si="45"/>
        <v>0</v>
      </c>
      <c r="AA106" s="105">
        <f t="shared" si="46"/>
        <v>0</v>
      </c>
      <c r="AB106" s="115">
        <f t="shared" si="47"/>
        <v>0</v>
      </c>
      <c r="AC106" s="116">
        <f t="shared" si="48"/>
        <v>0</v>
      </c>
      <c r="AD106" s="110">
        <v>35</v>
      </c>
    </row>
    <row r="107" spans="1:30" x14ac:dyDescent="0.25">
      <c r="A107" s="2">
        <v>0</v>
      </c>
      <c r="B107" s="4">
        <v>0</v>
      </c>
      <c r="C107" s="4"/>
      <c r="D107" s="5" t="s">
        <v>8</v>
      </c>
      <c r="E107" s="6">
        <f t="shared" si="27"/>
        <v>0</v>
      </c>
      <c r="F107" s="88">
        <f t="shared" si="28"/>
        <v>0</v>
      </c>
      <c r="G107" s="1">
        <v>0</v>
      </c>
      <c r="H107" s="1">
        <f t="shared" si="29"/>
        <v>0</v>
      </c>
      <c r="I107" s="1">
        <f t="shared" si="30"/>
        <v>0</v>
      </c>
      <c r="J107" s="1">
        <f t="shared" si="31"/>
        <v>0</v>
      </c>
      <c r="K107" s="1">
        <f t="shared" si="32"/>
        <v>0</v>
      </c>
      <c r="L107" s="1">
        <f t="shared" si="33"/>
        <v>0</v>
      </c>
      <c r="M107" s="1">
        <f t="shared" si="34"/>
        <v>0</v>
      </c>
      <c r="N107" s="1">
        <f t="shared" si="35"/>
        <v>0</v>
      </c>
      <c r="O107" s="1">
        <f t="shared" si="36"/>
        <v>0</v>
      </c>
      <c r="P107" s="1">
        <f t="shared" si="37"/>
        <v>0</v>
      </c>
      <c r="Q107" s="1">
        <f t="shared" si="38"/>
        <v>0</v>
      </c>
      <c r="R107" s="1">
        <f t="shared" si="39"/>
        <v>0</v>
      </c>
      <c r="S107" s="1">
        <f t="shared" si="40"/>
        <v>0</v>
      </c>
      <c r="T107" s="1">
        <f t="shared" si="41"/>
        <v>0</v>
      </c>
      <c r="U107" s="1">
        <v>0</v>
      </c>
      <c r="V107" s="1">
        <f t="shared" si="42"/>
        <v>0</v>
      </c>
      <c r="W107" s="102">
        <f t="shared" si="43"/>
        <v>0</v>
      </c>
      <c r="X107" s="115">
        <f t="shared" si="44"/>
        <v>0</v>
      </c>
      <c r="Y107" s="119">
        <f t="shared" si="49"/>
        <v>0</v>
      </c>
      <c r="Z107" s="107">
        <f t="shared" si="45"/>
        <v>0</v>
      </c>
      <c r="AA107" s="105">
        <f t="shared" si="46"/>
        <v>0</v>
      </c>
      <c r="AB107" s="115">
        <f t="shared" si="47"/>
        <v>0</v>
      </c>
      <c r="AC107" s="116">
        <f t="shared" si="48"/>
        <v>0</v>
      </c>
      <c r="AD107" s="110">
        <v>36</v>
      </c>
    </row>
    <row r="108" spans="1:30" x14ac:dyDescent="0.25">
      <c r="A108" s="2">
        <v>0</v>
      </c>
      <c r="B108" s="4">
        <v>0</v>
      </c>
      <c r="C108" s="4"/>
      <c r="D108" s="5" t="s">
        <v>8</v>
      </c>
      <c r="E108" s="6">
        <f t="shared" si="27"/>
        <v>0</v>
      </c>
      <c r="F108" s="88">
        <f t="shared" si="28"/>
        <v>0</v>
      </c>
      <c r="G108" s="1">
        <v>0</v>
      </c>
      <c r="H108" s="1">
        <f t="shared" si="29"/>
        <v>0</v>
      </c>
      <c r="I108" s="1">
        <f t="shared" si="30"/>
        <v>0</v>
      </c>
      <c r="J108" s="1">
        <f t="shared" si="31"/>
        <v>0</v>
      </c>
      <c r="K108" s="1">
        <f t="shared" si="32"/>
        <v>0</v>
      </c>
      <c r="L108" s="1">
        <f t="shared" si="33"/>
        <v>0</v>
      </c>
      <c r="M108" s="1">
        <f t="shared" si="34"/>
        <v>0</v>
      </c>
      <c r="N108" s="1">
        <f t="shared" si="35"/>
        <v>0</v>
      </c>
      <c r="O108" s="1">
        <f t="shared" si="36"/>
        <v>0</v>
      </c>
      <c r="P108" s="1">
        <f t="shared" si="37"/>
        <v>0</v>
      </c>
      <c r="Q108" s="1">
        <f t="shared" si="38"/>
        <v>0</v>
      </c>
      <c r="R108" s="1">
        <f t="shared" si="39"/>
        <v>0</v>
      </c>
      <c r="S108" s="1">
        <f t="shared" si="40"/>
        <v>0</v>
      </c>
      <c r="T108" s="1">
        <f t="shared" si="41"/>
        <v>0</v>
      </c>
      <c r="U108" s="1">
        <v>0</v>
      </c>
      <c r="V108" s="1">
        <f t="shared" si="42"/>
        <v>0</v>
      </c>
      <c r="W108" s="102">
        <f t="shared" si="43"/>
        <v>0</v>
      </c>
      <c r="X108" s="115">
        <f t="shared" si="44"/>
        <v>0</v>
      </c>
      <c r="Y108" s="119">
        <f t="shared" si="49"/>
        <v>0</v>
      </c>
      <c r="Z108" s="107">
        <f t="shared" si="45"/>
        <v>0</v>
      </c>
      <c r="AA108" s="105">
        <f t="shared" si="46"/>
        <v>0</v>
      </c>
      <c r="AB108" s="115">
        <f t="shared" si="47"/>
        <v>0</v>
      </c>
      <c r="AC108" s="116">
        <f t="shared" si="48"/>
        <v>0</v>
      </c>
      <c r="AD108" s="110">
        <v>37</v>
      </c>
    </row>
    <row r="109" spans="1:30" x14ac:dyDescent="0.25">
      <c r="A109" s="2">
        <v>0</v>
      </c>
      <c r="B109" s="4">
        <v>0</v>
      </c>
      <c r="C109" s="4"/>
      <c r="D109" s="5" t="s">
        <v>8</v>
      </c>
      <c r="E109" s="6">
        <f t="shared" si="27"/>
        <v>0</v>
      </c>
      <c r="F109" s="88">
        <f t="shared" si="28"/>
        <v>0</v>
      </c>
      <c r="G109" s="1">
        <v>0</v>
      </c>
      <c r="H109" s="1">
        <f t="shared" si="29"/>
        <v>0</v>
      </c>
      <c r="I109" s="1">
        <f t="shared" si="30"/>
        <v>0</v>
      </c>
      <c r="J109" s="1">
        <f t="shared" si="31"/>
        <v>0</v>
      </c>
      <c r="K109" s="1">
        <f t="shared" si="32"/>
        <v>0</v>
      </c>
      <c r="L109" s="1">
        <f t="shared" si="33"/>
        <v>0</v>
      </c>
      <c r="M109" s="1">
        <f t="shared" si="34"/>
        <v>0</v>
      </c>
      <c r="N109" s="1">
        <f t="shared" si="35"/>
        <v>0</v>
      </c>
      <c r="O109" s="1">
        <f t="shared" si="36"/>
        <v>0</v>
      </c>
      <c r="P109" s="1">
        <f t="shared" si="37"/>
        <v>0</v>
      </c>
      <c r="Q109" s="1">
        <f t="shared" si="38"/>
        <v>0</v>
      </c>
      <c r="R109" s="1">
        <f t="shared" si="39"/>
        <v>0</v>
      </c>
      <c r="S109" s="1">
        <f t="shared" si="40"/>
        <v>0</v>
      </c>
      <c r="T109" s="1">
        <f t="shared" si="41"/>
        <v>0</v>
      </c>
      <c r="U109" s="1">
        <v>0</v>
      </c>
      <c r="V109" s="1">
        <f t="shared" si="42"/>
        <v>0</v>
      </c>
      <c r="W109" s="102">
        <f t="shared" si="43"/>
        <v>0</v>
      </c>
      <c r="X109" s="115">
        <f t="shared" si="44"/>
        <v>0</v>
      </c>
      <c r="Y109" s="119">
        <f t="shared" si="49"/>
        <v>0</v>
      </c>
      <c r="Z109" s="107">
        <f t="shared" si="45"/>
        <v>0</v>
      </c>
      <c r="AA109" s="105">
        <f t="shared" si="46"/>
        <v>0</v>
      </c>
      <c r="AB109" s="115">
        <f t="shared" si="47"/>
        <v>0</v>
      </c>
      <c r="AC109" s="116">
        <f t="shared" si="48"/>
        <v>0</v>
      </c>
      <c r="AD109" s="110">
        <v>38</v>
      </c>
    </row>
    <row r="110" spans="1:30" x14ac:dyDescent="0.25">
      <c r="A110" s="2">
        <v>0</v>
      </c>
      <c r="B110" s="4">
        <v>0</v>
      </c>
      <c r="C110" s="4"/>
      <c r="D110" s="5" t="s">
        <v>8</v>
      </c>
      <c r="E110" s="6">
        <f t="shared" si="27"/>
        <v>0</v>
      </c>
      <c r="F110" s="88">
        <f t="shared" si="28"/>
        <v>0</v>
      </c>
      <c r="G110" s="1">
        <v>0</v>
      </c>
      <c r="H110" s="1">
        <f t="shared" si="29"/>
        <v>0</v>
      </c>
      <c r="I110" s="1">
        <f t="shared" si="30"/>
        <v>0</v>
      </c>
      <c r="J110" s="1">
        <f t="shared" si="31"/>
        <v>0</v>
      </c>
      <c r="K110" s="1">
        <f t="shared" si="32"/>
        <v>0</v>
      </c>
      <c r="L110" s="1">
        <f t="shared" si="33"/>
        <v>0</v>
      </c>
      <c r="M110" s="1">
        <f t="shared" si="34"/>
        <v>0</v>
      </c>
      <c r="N110" s="1">
        <f t="shared" si="35"/>
        <v>0</v>
      </c>
      <c r="O110" s="1">
        <f t="shared" si="36"/>
        <v>0</v>
      </c>
      <c r="P110" s="1">
        <f t="shared" si="37"/>
        <v>0</v>
      </c>
      <c r="Q110" s="1">
        <f t="shared" si="38"/>
        <v>0</v>
      </c>
      <c r="R110" s="1">
        <f t="shared" si="39"/>
        <v>0</v>
      </c>
      <c r="S110" s="1">
        <f t="shared" si="40"/>
        <v>0</v>
      </c>
      <c r="T110" s="1">
        <f t="shared" si="41"/>
        <v>0</v>
      </c>
      <c r="U110" s="1">
        <v>0</v>
      </c>
      <c r="V110" s="1">
        <f t="shared" si="42"/>
        <v>0</v>
      </c>
      <c r="W110" s="102">
        <f t="shared" si="43"/>
        <v>0</v>
      </c>
      <c r="X110" s="115">
        <f t="shared" si="44"/>
        <v>0</v>
      </c>
      <c r="Y110" s="119">
        <f t="shared" si="49"/>
        <v>0</v>
      </c>
      <c r="Z110" s="107">
        <f t="shared" si="45"/>
        <v>0</v>
      </c>
      <c r="AA110" s="105">
        <f t="shared" si="46"/>
        <v>0</v>
      </c>
      <c r="AB110" s="115">
        <f t="shared" si="47"/>
        <v>0</v>
      </c>
      <c r="AC110" s="116">
        <f t="shared" si="48"/>
        <v>0</v>
      </c>
      <c r="AD110" s="110">
        <v>39</v>
      </c>
    </row>
    <row r="111" spans="1:30" x14ac:dyDescent="0.25">
      <c r="A111" s="2">
        <v>0</v>
      </c>
      <c r="B111" s="4">
        <v>0</v>
      </c>
      <c r="C111" s="4"/>
      <c r="D111" s="5" t="s">
        <v>8</v>
      </c>
      <c r="E111" s="6">
        <f t="shared" si="27"/>
        <v>0</v>
      </c>
      <c r="F111" s="88">
        <f t="shared" si="28"/>
        <v>0</v>
      </c>
      <c r="G111" s="1">
        <v>0</v>
      </c>
      <c r="H111" s="1">
        <f t="shared" si="29"/>
        <v>0</v>
      </c>
      <c r="I111" s="1">
        <f t="shared" si="30"/>
        <v>0</v>
      </c>
      <c r="J111" s="1">
        <f t="shared" si="31"/>
        <v>0</v>
      </c>
      <c r="K111" s="1">
        <f t="shared" si="32"/>
        <v>0</v>
      </c>
      <c r="L111" s="1">
        <f t="shared" si="33"/>
        <v>0</v>
      </c>
      <c r="M111" s="1">
        <f t="shared" si="34"/>
        <v>0</v>
      </c>
      <c r="N111" s="1">
        <f t="shared" si="35"/>
        <v>0</v>
      </c>
      <c r="O111" s="1">
        <f t="shared" si="36"/>
        <v>0</v>
      </c>
      <c r="P111" s="1">
        <f t="shared" si="37"/>
        <v>0</v>
      </c>
      <c r="Q111" s="1">
        <f t="shared" si="38"/>
        <v>0</v>
      </c>
      <c r="R111" s="1">
        <f t="shared" si="39"/>
        <v>0</v>
      </c>
      <c r="S111" s="1">
        <f t="shared" si="40"/>
        <v>0</v>
      </c>
      <c r="T111" s="1">
        <f t="shared" si="41"/>
        <v>0</v>
      </c>
      <c r="U111" s="1">
        <v>0</v>
      </c>
      <c r="V111" s="1">
        <f t="shared" si="42"/>
        <v>0</v>
      </c>
      <c r="W111" s="102">
        <f t="shared" si="43"/>
        <v>0</v>
      </c>
      <c r="X111" s="115">
        <f t="shared" si="44"/>
        <v>0</v>
      </c>
      <c r="Y111" s="119">
        <f t="shared" si="49"/>
        <v>0</v>
      </c>
      <c r="Z111" s="107">
        <f t="shared" si="45"/>
        <v>0</v>
      </c>
      <c r="AA111" s="105">
        <f t="shared" si="46"/>
        <v>0</v>
      </c>
      <c r="AB111" s="115">
        <f t="shared" si="47"/>
        <v>0</v>
      </c>
      <c r="AC111" s="116">
        <f t="shared" si="48"/>
        <v>0</v>
      </c>
      <c r="AD111" s="110">
        <v>40</v>
      </c>
    </row>
    <row r="112" spans="1:30" x14ac:dyDescent="0.25">
      <c r="A112" s="2">
        <v>0</v>
      </c>
      <c r="B112" s="4">
        <v>0</v>
      </c>
      <c r="C112" s="4"/>
      <c r="D112" s="5" t="s">
        <v>8</v>
      </c>
      <c r="E112" s="6">
        <f t="shared" si="27"/>
        <v>0</v>
      </c>
      <c r="F112" s="88">
        <f t="shared" si="28"/>
        <v>0</v>
      </c>
      <c r="G112" s="1">
        <v>0</v>
      </c>
      <c r="H112" s="1">
        <f t="shared" si="29"/>
        <v>0</v>
      </c>
      <c r="I112" s="1">
        <f t="shared" si="30"/>
        <v>0</v>
      </c>
      <c r="J112" s="1">
        <f t="shared" si="31"/>
        <v>0</v>
      </c>
      <c r="K112" s="1">
        <f t="shared" si="32"/>
        <v>0</v>
      </c>
      <c r="L112" s="1">
        <f t="shared" si="33"/>
        <v>0</v>
      </c>
      <c r="M112" s="1">
        <f t="shared" si="34"/>
        <v>0</v>
      </c>
      <c r="N112" s="1">
        <f t="shared" si="35"/>
        <v>0</v>
      </c>
      <c r="O112" s="1">
        <f t="shared" si="36"/>
        <v>0</v>
      </c>
      <c r="P112" s="1">
        <f t="shared" si="37"/>
        <v>0</v>
      </c>
      <c r="Q112" s="1">
        <f t="shared" si="38"/>
        <v>0</v>
      </c>
      <c r="R112" s="1">
        <f t="shared" si="39"/>
        <v>0</v>
      </c>
      <c r="S112" s="1">
        <f t="shared" si="40"/>
        <v>0</v>
      </c>
      <c r="T112" s="1">
        <f t="shared" si="41"/>
        <v>0</v>
      </c>
      <c r="U112" s="1">
        <v>0</v>
      </c>
      <c r="V112" s="1">
        <f t="shared" si="42"/>
        <v>0</v>
      </c>
      <c r="W112" s="102">
        <f t="shared" si="43"/>
        <v>0</v>
      </c>
      <c r="X112" s="115">
        <f t="shared" si="44"/>
        <v>0</v>
      </c>
      <c r="Y112" s="119">
        <f t="shared" si="49"/>
        <v>0</v>
      </c>
      <c r="Z112" s="107">
        <f t="shared" si="45"/>
        <v>0</v>
      </c>
      <c r="AA112" s="105">
        <f t="shared" si="46"/>
        <v>0</v>
      </c>
      <c r="AB112" s="115">
        <f t="shared" si="47"/>
        <v>0</v>
      </c>
      <c r="AC112" s="116">
        <f t="shared" si="48"/>
        <v>0</v>
      </c>
      <c r="AD112" s="110">
        <v>41</v>
      </c>
    </row>
    <row r="113" spans="1:30" x14ac:dyDescent="0.25">
      <c r="A113" s="2">
        <v>0</v>
      </c>
      <c r="B113" s="4">
        <v>0</v>
      </c>
      <c r="C113" s="4"/>
      <c r="D113" s="5" t="s">
        <v>8</v>
      </c>
      <c r="E113" s="6">
        <f t="shared" si="27"/>
        <v>0</v>
      </c>
      <c r="F113" s="88">
        <f t="shared" si="28"/>
        <v>0</v>
      </c>
      <c r="G113" s="1">
        <v>0</v>
      </c>
      <c r="H113" s="1">
        <f t="shared" si="29"/>
        <v>0</v>
      </c>
      <c r="I113" s="1">
        <f t="shared" si="30"/>
        <v>0</v>
      </c>
      <c r="J113" s="1">
        <f t="shared" si="31"/>
        <v>0</v>
      </c>
      <c r="K113" s="1">
        <f t="shared" si="32"/>
        <v>0</v>
      </c>
      <c r="L113" s="1">
        <f t="shared" si="33"/>
        <v>0</v>
      </c>
      <c r="M113" s="1">
        <f t="shared" si="34"/>
        <v>0</v>
      </c>
      <c r="N113" s="1">
        <f t="shared" si="35"/>
        <v>0</v>
      </c>
      <c r="O113" s="1">
        <f t="shared" si="36"/>
        <v>0</v>
      </c>
      <c r="P113" s="1">
        <f t="shared" si="37"/>
        <v>0</v>
      </c>
      <c r="Q113" s="1">
        <f t="shared" si="38"/>
        <v>0</v>
      </c>
      <c r="R113" s="1">
        <f t="shared" si="39"/>
        <v>0</v>
      </c>
      <c r="S113" s="1">
        <f t="shared" si="40"/>
        <v>0</v>
      </c>
      <c r="T113" s="1">
        <f t="shared" si="41"/>
        <v>0</v>
      </c>
      <c r="U113" s="1">
        <v>0</v>
      </c>
      <c r="V113" s="1">
        <f t="shared" si="42"/>
        <v>0</v>
      </c>
      <c r="W113" s="102">
        <f t="shared" si="43"/>
        <v>0</v>
      </c>
      <c r="X113" s="115">
        <f t="shared" si="44"/>
        <v>0</v>
      </c>
      <c r="Y113" s="119">
        <f t="shared" si="49"/>
        <v>0</v>
      </c>
      <c r="Z113" s="107">
        <f t="shared" si="45"/>
        <v>0</v>
      </c>
      <c r="AA113" s="105">
        <f t="shared" si="46"/>
        <v>0</v>
      </c>
      <c r="AB113" s="115">
        <f t="shared" si="47"/>
        <v>0</v>
      </c>
      <c r="AC113" s="116">
        <f t="shared" si="48"/>
        <v>0</v>
      </c>
      <c r="AD113" s="110">
        <v>42</v>
      </c>
    </row>
    <row r="114" spans="1:30" x14ac:dyDescent="0.25">
      <c r="A114" s="2">
        <v>0</v>
      </c>
      <c r="B114" s="4">
        <v>0</v>
      </c>
      <c r="C114" s="4"/>
      <c r="D114" s="5" t="s">
        <v>8</v>
      </c>
      <c r="E114" s="6">
        <f t="shared" si="27"/>
        <v>0</v>
      </c>
      <c r="F114" s="88">
        <f t="shared" si="28"/>
        <v>0</v>
      </c>
      <c r="G114" s="1">
        <v>0</v>
      </c>
      <c r="H114" s="1">
        <f t="shared" si="29"/>
        <v>0</v>
      </c>
      <c r="I114" s="1">
        <f t="shared" si="30"/>
        <v>0</v>
      </c>
      <c r="J114" s="1">
        <f t="shared" si="31"/>
        <v>0</v>
      </c>
      <c r="K114" s="1">
        <f t="shared" si="32"/>
        <v>0</v>
      </c>
      <c r="L114" s="1">
        <f t="shared" si="33"/>
        <v>0</v>
      </c>
      <c r="M114" s="1">
        <f t="shared" si="34"/>
        <v>0</v>
      </c>
      <c r="N114" s="1">
        <f t="shared" si="35"/>
        <v>0</v>
      </c>
      <c r="O114" s="1">
        <f t="shared" si="36"/>
        <v>0</v>
      </c>
      <c r="P114" s="1">
        <f t="shared" si="37"/>
        <v>0</v>
      </c>
      <c r="Q114" s="1">
        <f t="shared" si="38"/>
        <v>0</v>
      </c>
      <c r="R114" s="1">
        <f t="shared" si="39"/>
        <v>0</v>
      </c>
      <c r="S114" s="1">
        <f t="shared" si="40"/>
        <v>0</v>
      </c>
      <c r="T114" s="1">
        <f t="shared" si="41"/>
        <v>0</v>
      </c>
      <c r="U114" s="1">
        <v>0</v>
      </c>
      <c r="V114" s="1">
        <f t="shared" si="42"/>
        <v>0</v>
      </c>
      <c r="W114" s="102">
        <f t="shared" si="43"/>
        <v>0</v>
      </c>
      <c r="X114" s="115">
        <f t="shared" si="44"/>
        <v>0</v>
      </c>
      <c r="Y114" s="119">
        <f t="shared" si="49"/>
        <v>0</v>
      </c>
      <c r="Z114" s="107">
        <f t="shared" si="45"/>
        <v>0</v>
      </c>
      <c r="AA114" s="105">
        <f t="shared" si="46"/>
        <v>0</v>
      </c>
      <c r="AB114" s="115">
        <f t="shared" si="47"/>
        <v>0</v>
      </c>
      <c r="AC114" s="116">
        <f t="shared" si="48"/>
        <v>0</v>
      </c>
      <c r="AD114" s="110">
        <v>43</v>
      </c>
    </row>
    <row r="115" spans="1:30" x14ac:dyDescent="0.25">
      <c r="A115" s="2">
        <v>0</v>
      </c>
      <c r="B115" s="4">
        <v>0</v>
      </c>
      <c r="C115" s="4"/>
      <c r="D115" s="5" t="s">
        <v>8</v>
      </c>
      <c r="E115" s="6">
        <f t="shared" si="27"/>
        <v>0</v>
      </c>
      <c r="F115" s="88">
        <f t="shared" si="28"/>
        <v>0</v>
      </c>
      <c r="G115" s="1">
        <v>0</v>
      </c>
      <c r="H115" s="1">
        <f t="shared" si="29"/>
        <v>0</v>
      </c>
      <c r="I115" s="1">
        <f t="shared" si="30"/>
        <v>0</v>
      </c>
      <c r="J115" s="1">
        <f t="shared" si="31"/>
        <v>0</v>
      </c>
      <c r="K115" s="1">
        <f t="shared" si="32"/>
        <v>0</v>
      </c>
      <c r="L115" s="1">
        <f t="shared" si="33"/>
        <v>0</v>
      </c>
      <c r="M115" s="1">
        <f t="shared" si="34"/>
        <v>0</v>
      </c>
      <c r="N115" s="1">
        <f t="shared" si="35"/>
        <v>0</v>
      </c>
      <c r="O115" s="1">
        <f t="shared" si="36"/>
        <v>0</v>
      </c>
      <c r="P115" s="1">
        <f t="shared" si="37"/>
        <v>0</v>
      </c>
      <c r="Q115" s="1">
        <f t="shared" si="38"/>
        <v>0</v>
      </c>
      <c r="R115" s="1">
        <f t="shared" si="39"/>
        <v>0</v>
      </c>
      <c r="S115" s="1">
        <f t="shared" si="40"/>
        <v>0</v>
      </c>
      <c r="T115" s="1">
        <f t="shared" si="41"/>
        <v>0</v>
      </c>
      <c r="U115" s="1">
        <v>0</v>
      </c>
      <c r="V115" s="1">
        <f t="shared" si="42"/>
        <v>0</v>
      </c>
      <c r="W115" s="102">
        <f t="shared" si="43"/>
        <v>0</v>
      </c>
      <c r="X115" s="115">
        <f t="shared" si="44"/>
        <v>0</v>
      </c>
      <c r="Y115" s="119">
        <f t="shared" si="49"/>
        <v>0</v>
      </c>
      <c r="Z115" s="107">
        <f t="shared" si="45"/>
        <v>0</v>
      </c>
      <c r="AA115" s="105">
        <f t="shared" si="46"/>
        <v>0</v>
      </c>
      <c r="AB115" s="115">
        <f t="shared" si="47"/>
        <v>0</v>
      </c>
      <c r="AC115" s="116">
        <f t="shared" si="48"/>
        <v>0</v>
      </c>
      <c r="AD115" s="110">
        <v>44</v>
      </c>
    </row>
    <row r="116" spans="1:30" x14ac:dyDescent="0.25">
      <c r="A116" s="2">
        <v>0</v>
      </c>
      <c r="B116" s="4">
        <v>0</v>
      </c>
      <c r="C116" s="4"/>
      <c r="D116" s="5" t="s">
        <v>8</v>
      </c>
      <c r="E116" s="6">
        <f t="shared" si="27"/>
        <v>0</v>
      </c>
      <c r="F116" s="88">
        <f t="shared" si="28"/>
        <v>0</v>
      </c>
      <c r="G116" s="1">
        <v>0</v>
      </c>
      <c r="H116" s="1">
        <f t="shared" si="29"/>
        <v>0</v>
      </c>
      <c r="I116" s="1">
        <f t="shared" si="30"/>
        <v>0</v>
      </c>
      <c r="J116" s="1">
        <f t="shared" si="31"/>
        <v>0</v>
      </c>
      <c r="K116" s="1">
        <f t="shared" si="32"/>
        <v>0</v>
      </c>
      <c r="L116" s="1">
        <f t="shared" si="33"/>
        <v>0</v>
      </c>
      <c r="M116" s="1">
        <f t="shared" si="34"/>
        <v>0</v>
      </c>
      <c r="N116" s="1">
        <f t="shared" si="35"/>
        <v>0</v>
      </c>
      <c r="O116" s="1">
        <f t="shared" si="36"/>
        <v>0</v>
      </c>
      <c r="P116" s="1">
        <f t="shared" si="37"/>
        <v>0</v>
      </c>
      <c r="Q116" s="1">
        <f t="shared" si="38"/>
        <v>0</v>
      </c>
      <c r="R116" s="1">
        <f t="shared" si="39"/>
        <v>0</v>
      </c>
      <c r="S116" s="1">
        <f t="shared" si="40"/>
        <v>0</v>
      </c>
      <c r="T116" s="1">
        <f t="shared" si="41"/>
        <v>0</v>
      </c>
      <c r="U116" s="1">
        <v>0</v>
      </c>
      <c r="V116" s="1">
        <f t="shared" si="42"/>
        <v>0</v>
      </c>
      <c r="W116" s="102">
        <f t="shared" si="43"/>
        <v>0</v>
      </c>
      <c r="X116" s="115">
        <f t="shared" si="44"/>
        <v>0</v>
      </c>
      <c r="Y116" s="119">
        <f t="shared" si="49"/>
        <v>0</v>
      </c>
      <c r="Z116" s="107">
        <f t="shared" si="45"/>
        <v>0</v>
      </c>
      <c r="AA116" s="105">
        <f t="shared" si="46"/>
        <v>0</v>
      </c>
      <c r="AB116" s="115">
        <f t="shared" si="47"/>
        <v>0</v>
      </c>
      <c r="AC116" s="116">
        <f t="shared" si="48"/>
        <v>0</v>
      </c>
      <c r="AD116" s="110">
        <v>45</v>
      </c>
    </row>
    <row r="117" spans="1:30" x14ac:dyDescent="0.25">
      <c r="A117" s="2">
        <v>0</v>
      </c>
      <c r="B117" s="4">
        <v>0</v>
      </c>
      <c r="C117" s="4"/>
      <c r="D117" s="5" t="s">
        <v>8</v>
      </c>
      <c r="E117" s="6">
        <f t="shared" si="27"/>
        <v>0</v>
      </c>
      <c r="F117" s="88">
        <f t="shared" si="28"/>
        <v>0</v>
      </c>
      <c r="G117" s="1">
        <v>0</v>
      </c>
      <c r="H117" s="1">
        <f t="shared" si="29"/>
        <v>0</v>
      </c>
      <c r="I117" s="1">
        <f t="shared" si="30"/>
        <v>0</v>
      </c>
      <c r="J117" s="1">
        <f t="shared" si="31"/>
        <v>0</v>
      </c>
      <c r="K117" s="1">
        <f t="shared" si="32"/>
        <v>0</v>
      </c>
      <c r="L117" s="1">
        <f t="shared" si="33"/>
        <v>0</v>
      </c>
      <c r="M117" s="1">
        <f t="shared" si="34"/>
        <v>0</v>
      </c>
      <c r="N117" s="1">
        <f t="shared" si="35"/>
        <v>0</v>
      </c>
      <c r="O117" s="1">
        <f t="shared" si="36"/>
        <v>0</v>
      </c>
      <c r="P117" s="1">
        <f t="shared" si="37"/>
        <v>0</v>
      </c>
      <c r="Q117" s="1">
        <f t="shared" si="38"/>
        <v>0</v>
      </c>
      <c r="R117" s="1">
        <f t="shared" si="39"/>
        <v>0</v>
      </c>
      <c r="S117" s="1">
        <f t="shared" si="40"/>
        <v>0</v>
      </c>
      <c r="T117" s="1">
        <f t="shared" si="41"/>
        <v>0</v>
      </c>
      <c r="U117" s="1">
        <v>0</v>
      </c>
      <c r="V117" s="1">
        <f t="shared" si="42"/>
        <v>0</v>
      </c>
      <c r="W117" s="102">
        <f t="shared" si="43"/>
        <v>0</v>
      </c>
      <c r="X117" s="115">
        <f t="shared" si="44"/>
        <v>0</v>
      </c>
      <c r="Y117" s="119">
        <f t="shared" si="49"/>
        <v>0</v>
      </c>
      <c r="Z117" s="107">
        <f t="shared" si="45"/>
        <v>0</v>
      </c>
      <c r="AA117" s="105">
        <f t="shared" si="46"/>
        <v>0</v>
      </c>
      <c r="AB117" s="115">
        <f t="shared" si="47"/>
        <v>0</v>
      </c>
      <c r="AC117" s="116">
        <f t="shared" si="48"/>
        <v>0</v>
      </c>
      <c r="AD117" s="110">
        <v>46</v>
      </c>
    </row>
    <row r="118" spans="1:30" x14ac:dyDescent="0.25">
      <c r="A118" s="2">
        <v>0</v>
      </c>
      <c r="B118" s="4">
        <v>0</v>
      </c>
      <c r="C118" s="4"/>
      <c r="D118" s="5" t="s">
        <v>8</v>
      </c>
      <c r="E118" s="6">
        <f t="shared" si="27"/>
        <v>0</v>
      </c>
      <c r="F118" s="88">
        <f t="shared" si="28"/>
        <v>0</v>
      </c>
      <c r="G118" s="1">
        <v>0</v>
      </c>
      <c r="H118" s="1">
        <f t="shared" si="29"/>
        <v>0</v>
      </c>
      <c r="I118" s="1">
        <f t="shared" si="30"/>
        <v>0</v>
      </c>
      <c r="J118" s="1">
        <f t="shared" si="31"/>
        <v>0</v>
      </c>
      <c r="K118" s="1">
        <f t="shared" si="32"/>
        <v>0</v>
      </c>
      <c r="L118" s="1">
        <f t="shared" si="33"/>
        <v>0</v>
      </c>
      <c r="M118" s="1">
        <f t="shared" si="34"/>
        <v>0</v>
      </c>
      <c r="N118" s="1">
        <f t="shared" si="35"/>
        <v>0</v>
      </c>
      <c r="O118" s="1">
        <f t="shared" si="36"/>
        <v>0</v>
      </c>
      <c r="P118" s="1">
        <f t="shared" si="37"/>
        <v>0</v>
      </c>
      <c r="Q118" s="1">
        <f t="shared" si="38"/>
        <v>0</v>
      </c>
      <c r="R118" s="1">
        <f t="shared" si="39"/>
        <v>0</v>
      </c>
      <c r="S118" s="1">
        <f t="shared" si="40"/>
        <v>0</v>
      </c>
      <c r="T118" s="1">
        <f t="shared" si="41"/>
        <v>0</v>
      </c>
      <c r="U118" s="1">
        <v>0</v>
      </c>
      <c r="V118" s="1">
        <f t="shared" si="42"/>
        <v>0</v>
      </c>
      <c r="W118" s="102">
        <f t="shared" si="43"/>
        <v>0</v>
      </c>
      <c r="X118" s="115">
        <f t="shared" si="44"/>
        <v>0</v>
      </c>
      <c r="Y118" s="119">
        <f t="shared" si="49"/>
        <v>0</v>
      </c>
      <c r="Z118" s="107">
        <f t="shared" si="45"/>
        <v>0</v>
      </c>
      <c r="AA118" s="105">
        <f t="shared" si="46"/>
        <v>0</v>
      </c>
      <c r="AB118" s="115">
        <f t="shared" si="47"/>
        <v>0</v>
      </c>
      <c r="AC118" s="116">
        <f t="shared" si="48"/>
        <v>0</v>
      </c>
      <c r="AD118" s="110">
        <v>47</v>
      </c>
    </row>
    <row r="119" spans="1:30" x14ac:dyDescent="0.25">
      <c r="A119" s="2">
        <v>0</v>
      </c>
      <c r="B119" s="4">
        <v>0</v>
      </c>
      <c r="C119" s="4"/>
      <c r="D119" s="5" t="s">
        <v>8</v>
      </c>
      <c r="E119" s="6">
        <f t="shared" si="27"/>
        <v>0</v>
      </c>
      <c r="F119" s="88">
        <f t="shared" si="28"/>
        <v>0</v>
      </c>
      <c r="G119" s="1">
        <v>0</v>
      </c>
      <c r="H119" s="1">
        <f t="shared" si="29"/>
        <v>0</v>
      </c>
      <c r="I119" s="1">
        <f t="shared" si="30"/>
        <v>0</v>
      </c>
      <c r="J119" s="1">
        <f t="shared" si="31"/>
        <v>0</v>
      </c>
      <c r="K119" s="1">
        <f t="shared" si="32"/>
        <v>0</v>
      </c>
      <c r="L119" s="1">
        <f t="shared" si="33"/>
        <v>0</v>
      </c>
      <c r="M119" s="1">
        <f t="shared" si="34"/>
        <v>0</v>
      </c>
      <c r="N119" s="1">
        <f t="shared" si="35"/>
        <v>0</v>
      </c>
      <c r="O119" s="1">
        <f t="shared" si="36"/>
        <v>0</v>
      </c>
      <c r="P119" s="1">
        <f t="shared" si="37"/>
        <v>0</v>
      </c>
      <c r="Q119" s="1">
        <f t="shared" si="38"/>
        <v>0</v>
      </c>
      <c r="R119" s="1">
        <f t="shared" si="39"/>
        <v>0</v>
      </c>
      <c r="S119" s="1">
        <f t="shared" si="40"/>
        <v>0</v>
      </c>
      <c r="T119" s="1">
        <f t="shared" si="41"/>
        <v>0</v>
      </c>
      <c r="U119" s="1">
        <v>0</v>
      </c>
      <c r="V119" s="1">
        <f t="shared" si="42"/>
        <v>0</v>
      </c>
      <c r="W119" s="102">
        <f t="shared" si="43"/>
        <v>0</v>
      </c>
      <c r="X119" s="115">
        <f t="shared" si="44"/>
        <v>0</v>
      </c>
      <c r="Y119" s="119">
        <f t="shared" si="49"/>
        <v>0</v>
      </c>
      <c r="Z119" s="107">
        <f t="shared" si="45"/>
        <v>0</v>
      </c>
      <c r="AA119" s="105">
        <f t="shared" si="46"/>
        <v>0</v>
      </c>
      <c r="AB119" s="115">
        <f t="shared" si="47"/>
        <v>0</v>
      </c>
      <c r="AC119" s="116">
        <f t="shared" si="48"/>
        <v>0</v>
      </c>
      <c r="AD119" s="110">
        <v>48</v>
      </c>
    </row>
    <row r="120" spans="1:30" x14ac:dyDescent="0.25">
      <c r="A120" s="2">
        <v>0</v>
      </c>
      <c r="B120" s="4">
        <v>0</v>
      </c>
      <c r="C120" s="4"/>
      <c r="D120" s="5" t="s">
        <v>8</v>
      </c>
      <c r="E120" s="6">
        <f t="shared" si="27"/>
        <v>0</v>
      </c>
      <c r="F120" s="88">
        <f t="shared" si="28"/>
        <v>0</v>
      </c>
      <c r="G120" s="1">
        <v>0</v>
      </c>
      <c r="H120" s="1">
        <f t="shared" si="29"/>
        <v>0</v>
      </c>
      <c r="I120" s="1">
        <f t="shared" si="30"/>
        <v>0</v>
      </c>
      <c r="J120" s="1">
        <f t="shared" si="31"/>
        <v>0</v>
      </c>
      <c r="K120" s="1">
        <f t="shared" si="32"/>
        <v>0</v>
      </c>
      <c r="L120" s="1">
        <f t="shared" si="33"/>
        <v>0</v>
      </c>
      <c r="M120" s="1">
        <f t="shared" si="34"/>
        <v>0</v>
      </c>
      <c r="N120" s="1">
        <f t="shared" si="35"/>
        <v>0</v>
      </c>
      <c r="O120" s="1">
        <f t="shared" si="36"/>
        <v>0</v>
      </c>
      <c r="P120" s="1">
        <f t="shared" si="37"/>
        <v>0</v>
      </c>
      <c r="Q120" s="1">
        <f t="shared" si="38"/>
        <v>0</v>
      </c>
      <c r="R120" s="1">
        <f t="shared" si="39"/>
        <v>0</v>
      </c>
      <c r="S120" s="1">
        <f t="shared" si="40"/>
        <v>0</v>
      </c>
      <c r="T120" s="1">
        <f t="shared" si="41"/>
        <v>0</v>
      </c>
      <c r="U120" s="1">
        <v>0</v>
      </c>
      <c r="V120" s="1">
        <f t="shared" si="42"/>
        <v>0</v>
      </c>
      <c r="W120" s="102">
        <f t="shared" si="43"/>
        <v>0</v>
      </c>
      <c r="X120" s="115">
        <f t="shared" si="44"/>
        <v>0</v>
      </c>
      <c r="Y120" s="119">
        <f t="shared" si="49"/>
        <v>0</v>
      </c>
      <c r="Z120" s="107">
        <f t="shared" si="45"/>
        <v>0</v>
      </c>
      <c r="AA120" s="105">
        <f t="shared" si="46"/>
        <v>0</v>
      </c>
      <c r="AB120" s="115">
        <f t="shared" si="47"/>
        <v>0</v>
      </c>
      <c r="AC120" s="116">
        <f t="shared" si="48"/>
        <v>0</v>
      </c>
      <c r="AD120" s="110">
        <v>49</v>
      </c>
    </row>
    <row r="121" spans="1:30" x14ac:dyDescent="0.25">
      <c r="A121" s="2">
        <v>0</v>
      </c>
      <c r="B121" s="4">
        <v>0</v>
      </c>
      <c r="C121" s="4"/>
      <c r="D121" s="5" t="s">
        <v>8</v>
      </c>
      <c r="E121" s="6">
        <f t="shared" si="27"/>
        <v>0</v>
      </c>
      <c r="F121" s="88">
        <f t="shared" si="28"/>
        <v>0</v>
      </c>
      <c r="G121" s="1">
        <v>0</v>
      </c>
      <c r="H121" s="1">
        <f t="shared" si="29"/>
        <v>0</v>
      </c>
      <c r="I121" s="1">
        <f t="shared" si="30"/>
        <v>0</v>
      </c>
      <c r="J121" s="1">
        <f t="shared" si="31"/>
        <v>0</v>
      </c>
      <c r="K121" s="1">
        <f t="shared" si="32"/>
        <v>0</v>
      </c>
      <c r="L121" s="1">
        <f t="shared" si="33"/>
        <v>0</v>
      </c>
      <c r="M121" s="1">
        <f t="shared" si="34"/>
        <v>0</v>
      </c>
      <c r="N121" s="1">
        <f t="shared" si="35"/>
        <v>0</v>
      </c>
      <c r="O121" s="1">
        <f t="shared" si="36"/>
        <v>0</v>
      </c>
      <c r="P121" s="1">
        <f t="shared" si="37"/>
        <v>0</v>
      </c>
      <c r="Q121" s="1">
        <f t="shared" si="38"/>
        <v>0</v>
      </c>
      <c r="R121" s="1">
        <f t="shared" si="39"/>
        <v>0</v>
      </c>
      <c r="S121" s="1">
        <f t="shared" si="40"/>
        <v>0</v>
      </c>
      <c r="T121" s="1">
        <f t="shared" si="41"/>
        <v>0</v>
      </c>
      <c r="U121" s="1">
        <v>0</v>
      </c>
      <c r="V121" s="1">
        <f t="shared" si="42"/>
        <v>0</v>
      </c>
      <c r="W121" s="102">
        <f t="shared" si="43"/>
        <v>0</v>
      </c>
      <c r="X121" s="115">
        <f t="shared" si="44"/>
        <v>0</v>
      </c>
      <c r="Y121" s="119">
        <f t="shared" si="49"/>
        <v>0</v>
      </c>
      <c r="Z121" s="107">
        <f t="shared" si="45"/>
        <v>0</v>
      </c>
      <c r="AA121" s="105">
        <f t="shared" si="46"/>
        <v>0</v>
      </c>
      <c r="AB121" s="115">
        <f t="shared" si="47"/>
        <v>0</v>
      </c>
      <c r="AC121" s="116">
        <f t="shared" si="48"/>
        <v>0</v>
      </c>
      <c r="AD121" s="110">
        <v>50</v>
      </c>
    </row>
    <row r="122" spans="1:30" x14ac:dyDescent="0.25">
      <c r="A122" s="2">
        <v>0</v>
      </c>
      <c r="B122" s="4">
        <v>0</v>
      </c>
      <c r="C122" s="4"/>
      <c r="D122" s="5" t="s">
        <v>8</v>
      </c>
      <c r="E122" s="6">
        <f t="shared" si="27"/>
        <v>0</v>
      </c>
      <c r="F122" s="88">
        <f t="shared" si="28"/>
        <v>0</v>
      </c>
      <c r="G122" s="1">
        <v>0</v>
      </c>
      <c r="H122" s="1">
        <f t="shared" si="29"/>
        <v>0</v>
      </c>
      <c r="I122" s="1">
        <f t="shared" si="30"/>
        <v>0</v>
      </c>
      <c r="J122" s="1">
        <f t="shared" si="31"/>
        <v>0</v>
      </c>
      <c r="K122" s="1">
        <f t="shared" si="32"/>
        <v>0</v>
      </c>
      <c r="L122" s="1">
        <f t="shared" si="33"/>
        <v>0</v>
      </c>
      <c r="M122" s="1">
        <f t="shared" si="34"/>
        <v>0</v>
      </c>
      <c r="N122" s="1">
        <f t="shared" si="35"/>
        <v>0</v>
      </c>
      <c r="O122" s="1">
        <f t="shared" si="36"/>
        <v>0</v>
      </c>
      <c r="P122" s="1">
        <f t="shared" si="37"/>
        <v>0</v>
      </c>
      <c r="Q122" s="1">
        <f t="shared" si="38"/>
        <v>0</v>
      </c>
      <c r="R122" s="1">
        <f t="shared" si="39"/>
        <v>0</v>
      </c>
      <c r="S122" s="1">
        <f t="shared" si="40"/>
        <v>0</v>
      </c>
      <c r="T122" s="1">
        <f t="shared" si="41"/>
        <v>0</v>
      </c>
      <c r="U122" s="1">
        <v>0</v>
      </c>
      <c r="V122" s="1">
        <f t="shared" si="42"/>
        <v>0</v>
      </c>
      <c r="W122" s="102">
        <f t="shared" si="43"/>
        <v>0</v>
      </c>
      <c r="X122" s="115">
        <f t="shared" si="44"/>
        <v>0</v>
      </c>
      <c r="Y122" s="119">
        <f t="shared" si="49"/>
        <v>0</v>
      </c>
      <c r="Z122" s="107">
        <f t="shared" si="45"/>
        <v>0</v>
      </c>
      <c r="AA122" s="105">
        <f t="shared" si="46"/>
        <v>0</v>
      </c>
      <c r="AB122" s="115">
        <f t="shared" si="47"/>
        <v>0</v>
      </c>
      <c r="AC122" s="116">
        <f t="shared" si="48"/>
        <v>0</v>
      </c>
      <c r="AD122" s="110">
        <v>51</v>
      </c>
    </row>
    <row r="123" spans="1:30" x14ac:dyDescent="0.25">
      <c r="A123" s="2">
        <v>0</v>
      </c>
      <c r="B123" s="4">
        <v>0</v>
      </c>
      <c r="C123" s="4"/>
      <c r="D123" s="5" t="s">
        <v>8</v>
      </c>
      <c r="E123" s="6">
        <f t="shared" si="27"/>
        <v>0</v>
      </c>
      <c r="F123" s="88">
        <f t="shared" si="28"/>
        <v>0</v>
      </c>
      <c r="G123" s="1">
        <v>0</v>
      </c>
      <c r="H123" s="1">
        <f t="shared" si="29"/>
        <v>0</v>
      </c>
      <c r="I123" s="1">
        <f t="shared" si="30"/>
        <v>0</v>
      </c>
      <c r="J123" s="1">
        <f t="shared" si="31"/>
        <v>0</v>
      </c>
      <c r="K123" s="1">
        <f t="shared" si="32"/>
        <v>0</v>
      </c>
      <c r="L123" s="1">
        <f t="shared" si="33"/>
        <v>0</v>
      </c>
      <c r="M123" s="1">
        <f t="shared" si="34"/>
        <v>0</v>
      </c>
      <c r="N123" s="1">
        <f t="shared" si="35"/>
        <v>0</v>
      </c>
      <c r="O123" s="1">
        <f t="shared" si="36"/>
        <v>0</v>
      </c>
      <c r="P123" s="1">
        <f t="shared" si="37"/>
        <v>0</v>
      </c>
      <c r="Q123" s="1">
        <f t="shared" si="38"/>
        <v>0</v>
      </c>
      <c r="R123" s="1">
        <f t="shared" si="39"/>
        <v>0</v>
      </c>
      <c r="S123" s="1">
        <f t="shared" si="40"/>
        <v>0</v>
      </c>
      <c r="T123" s="1">
        <f t="shared" si="41"/>
        <v>0</v>
      </c>
      <c r="U123" s="1">
        <v>0</v>
      </c>
      <c r="V123" s="1">
        <f t="shared" si="42"/>
        <v>0</v>
      </c>
      <c r="W123" s="102">
        <f t="shared" si="43"/>
        <v>0</v>
      </c>
      <c r="X123" s="115">
        <f t="shared" si="44"/>
        <v>0</v>
      </c>
      <c r="Y123" s="119">
        <f t="shared" si="49"/>
        <v>0</v>
      </c>
      <c r="Z123" s="107">
        <f t="shared" si="45"/>
        <v>0</v>
      </c>
      <c r="AA123" s="105">
        <f t="shared" si="46"/>
        <v>0</v>
      </c>
      <c r="AB123" s="115">
        <f t="shared" si="47"/>
        <v>0</v>
      </c>
      <c r="AC123" s="116">
        <f t="shared" si="48"/>
        <v>0</v>
      </c>
      <c r="AD123" s="110">
        <v>52</v>
      </c>
    </row>
    <row r="124" spans="1:30" x14ac:dyDescent="0.25">
      <c r="A124" s="2">
        <v>0</v>
      </c>
      <c r="B124" s="4">
        <v>0</v>
      </c>
      <c r="C124" s="4"/>
      <c r="D124" s="5" t="s">
        <v>8</v>
      </c>
      <c r="E124" s="6">
        <f t="shared" si="27"/>
        <v>0</v>
      </c>
      <c r="F124" s="88">
        <f t="shared" si="28"/>
        <v>0</v>
      </c>
      <c r="G124" s="1">
        <v>0</v>
      </c>
      <c r="H124" s="1">
        <f t="shared" si="29"/>
        <v>0</v>
      </c>
      <c r="I124" s="1">
        <f t="shared" si="30"/>
        <v>0</v>
      </c>
      <c r="J124" s="1">
        <f t="shared" si="31"/>
        <v>0</v>
      </c>
      <c r="K124" s="1">
        <f t="shared" si="32"/>
        <v>0</v>
      </c>
      <c r="L124" s="1">
        <f t="shared" si="33"/>
        <v>0</v>
      </c>
      <c r="M124" s="1">
        <f t="shared" si="34"/>
        <v>0</v>
      </c>
      <c r="N124" s="1">
        <f t="shared" si="35"/>
        <v>0</v>
      </c>
      <c r="O124" s="1">
        <f t="shared" si="36"/>
        <v>0</v>
      </c>
      <c r="P124" s="1">
        <f t="shared" si="37"/>
        <v>0</v>
      </c>
      <c r="Q124" s="1">
        <f t="shared" si="38"/>
        <v>0</v>
      </c>
      <c r="R124" s="1">
        <f t="shared" si="39"/>
        <v>0</v>
      </c>
      <c r="S124" s="1">
        <f t="shared" si="40"/>
        <v>0</v>
      </c>
      <c r="T124" s="1">
        <f t="shared" si="41"/>
        <v>0</v>
      </c>
      <c r="U124" s="1">
        <v>0</v>
      </c>
      <c r="V124" s="1">
        <f t="shared" si="42"/>
        <v>0</v>
      </c>
      <c r="W124" s="102">
        <f t="shared" si="43"/>
        <v>0</v>
      </c>
      <c r="X124" s="115">
        <f t="shared" si="44"/>
        <v>0</v>
      </c>
      <c r="Y124" s="119">
        <f t="shared" si="49"/>
        <v>0</v>
      </c>
      <c r="Z124" s="107">
        <f t="shared" si="45"/>
        <v>0</v>
      </c>
      <c r="AA124" s="105">
        <f t="shared" si="46"/>
        <v>0</v>
      </c>
      <c r="AB124" s="115">
        <f t="shared" si="47"/>
        <v>0</v>
      </c>
      <c r="AC124" s="116">
        <f t="shared" si="48"/>
        <v>0</v>
      </c>
      <c r="AD124" s="110">
        <v>53</v>
      </c>
    </row>
    <row r="125" spans="1:30" x14ac:dyDescent="0.25">
      <c r="A125" s="2">
        <v>0</v>
      </c>
      <c r="B125" s="4">
        <v>0</v>
      </c>
      <c r="C125" s="4"/>
      <c r="D125" s="5" t="s">
        <v>8</v>
      </c>
      <c r="E125" s="6">
        <f t="shared" si="27"/>
        <v>0</v>
      </c>
      <c r="F125" s="88">
        <f t="shared" si="28"/>
        <v>0</v>
      </c>
      <c r="G125" s="1">
        <v>0</v>
      </c>
      <c r="H125" s="1">
        <f t="shared" si="29"/>
        <v>0</v>
      </c>
      <c r="I125" s="1">
        <f t="shared" si="30"/>
        <v>0</v>
      </c>
      <c r="J125" s="1">
        <f t="shared" si="31"/>
        <v>0</v>
      </c>
      <c r="K125" s="1">
        <f t="shared" si="32"/>
        <v>0</v>
      </c>
      <c r="L125" s="1">
        <f t="shared" si="33"/>
        <v>0</v>
      </c>
      <c r="M125" s="1">
        <f t="shared" si="34"/>
        <v>0</v>
      </c>
      <c r="N125" s="1">
        <f t="shared" si="35"/>
        <v>0</v>
      </c>
      <c r="O125" s="1">
        <f t="shared" si="36"/>
        <v>0</v>
      </c>
      <c r="P125" s="1">
        <f t="shared" si="37"/>
        <v>0</v>
      </c>
      <c r="Q125" s="1">
        <f t="shared" si="38"/>
        <v>0</v>
      </c>
      <c r="R125" s="1">
        <f t="shared" si="39"/>
        <v>0</v>
      </c>
      <c r="S125" s="1">
        <f t="shared" si="40"/>
        <v>0</v>
      </c>
      <c r="T125" s="1">
        <f t="shared" si="41"/>
        <v>0</v>
      </c>
      <c r="U125" s="1">
        <v>0</v>
      </c>
      <c r="V125" s="1">
        <f t="shared" si="42"/>
        <v>0</v>
      </c>
      <c r="W125" s="102">
        <f t="shared" si="43"/>
        <v>0</v>
      </c>
      <c r="X125" s="115">
        <f t="shared" si="44"/>
        <v>0</v>
      </c>
      <c r="Y125" s="119">
        <f t="shared" si="49"/>
        <v>0</v>
      </c>
      <c r="Z125" s="107">
        <f t="shared" si="45"/>
        <v>0</v>
      </c>
      <c r="AA125" s="105">
        <f t="shared" si="46"/>
        <v>0</v>
      </c>
      <c r="AB125" s="115">
        <f t="shared" si="47"/>
        <v>0</v>
      </c>
      <c r="AC125" s="116">
        <f t="shared" si="48"/>
        <v>0</v>
      </c>
      <c r="AD125" s="110">
        <v>54</v>
      </c>
    </row>
    <row r="126" spans="1:30" x14ac:dyDescent="0.25">
      <c r="A126" s="2">
        <v>0</v>
      </c>
      <c r="B126" s="4">
        <v>0</v>
      </c>
      <c r="C126" s="4"/>
      <c r="D126" s="5" t="s">
        <v>8</v>
      </c>
      <c r="E126" s="6">
        <f t="shared" si="27"/>
        <v>0</v>
      </c>
      <c r="F126" s="88">
        <f t="shared" si="28"/>
        <v>0</v>
      </c>
      <c r="G126" s="1">
        <v>0</v>
      </c>
      <c r="H126" s="1">
        <f t="shared" si="29"/>
        <v>0</v>
      </c>
      <c r="I126" s="1">
        <f t="shared" si="30"/>
        <v>0</v>
      </c>
      <c r="J126" s="1">
        <f t="shared" si="31"/>
        <v>0</v>
      </c>
      <c r="K126" s="1">
        <f t="shared" si="32"/>
        <v>0</v>
      </c>
      <c r="L126" s="1">
        <f t="shared" si="33"/>
        <v>0</v>
      </c>
      <c r="M126" s="1">
        <f t="shared" si="34"/>
        <v>0</v>
      </c>
      <c r="N126" s="1">
        <f t="shared" si="35"/>
        <v>0</v>
      </c>
      <c r="O126" s="1">
        <f t="shared" si="36"/>
        <v>0</v>
      </c>
      <c r="P126" s="1">
        <f t="shared" si="37"/>
        <v>0</v>
      </c>
      <c r="Q126" s="1">
        <f t="shared" si="38"/>
        <v>0</v>
      </c>
      <c r="R126" s="1">
        <f t="shared" si="39"/>
        <v>0</v>
      </c>
      <c r="S126" s="1">
        <f t="shared" si="40"/>
        <v>0</v>
      </c>
      <c r="T126" s="1">
        <f t="shared" si="41"/>
        <v>0</v>
      </c>
      <c r="U126" s="1">
        <v>0</v>
      </c>
      <c r="V126" s="1">
        <f t="shared" si="42"/>
        <v>0</v>
      </c>
      <c r="W126" s="102">
        <f t="shared" si="43"/>
        <v>0</v>
      </c>
      <c r="X126" s="115">
        <f t="shared" si="44"/>
        <v>0</v>
      </c>
      <c r="Y126" s="119">
        <f t="shared" si="49"/>
        <v>0</v>
      </c>
      <c r="Z126" s="107">
        <f t="shared" si="45"/>
        <v>0</v>
      </c>
      <c r="AA126" s="105">
        <f t="shared" si="46"/>
        <v>0</v>
      </c>
      <c r="AB126" s="115">
        <f t="shared" si="47"/>
        <v>0</v>
      </c>
      <c r="AC126" s="116">
        <f t="shared" si="48"/>
        <v>0</v>
      </c>
      <c r="AD126" s="110">
        <v>55</v>
      </c>
    </row>
    <row r="127" spans="1:30" x14ac:dyDescent="0.25">
      <c r="A127" s="2">
        <v>0</v>
      </c>
      <c r="B127" s="4">
        <v>0</v>
      </c>
      <c r="C127" s="4"/>
      <c r="D127" s="5" t="s">
        <v>8</v>
      </c>
      <c r="E127" s="6">
        <f t="shared" si="27"/>
        <v>0</v>
      </c>
      <c r="F127" s="88">
        <f t="shared" si="28"/>
        <v>0</v>
      </c>
      <c r="G127" s="1">
        <v>0</v>
      </c>
      <c r="H127" s="1">
        <f t="shared" si="29"/>
        <v>0</v>
      </c>
      <c r="I127" s="1">
        <f t="shared" si="30"/>
        <v>0</v>
      </c>
      <c r="J127" s="1">
        <f t="shared" si="31"/>
        <v>0</v>
      </c>
      <c r="K127" s="1">
        <f t="shared" si="32"/>
        <v>0</v>
      </c>
      <c r="L127" s="1">
        <f t="shared" si="33"/>
        <v>0</v>
      </c>
      <c r="M127" s="1">
        <f t="shared" si="34"/>
        <v>0</v>
      </c>
      <c r="N127" s="1">
        <f t="shared" si="35"/>
        <v>0</v>
      </c>
      <c r="O127" s="1">
        <f t="shared" si="36"/>
        <v>0</v>
      </c>
      <c r="P127" s="1">
        <f t="shared" si="37"/>
        <v>0</v>
      </c>
      <c r="Q127" s="1">
        <f t="shared" si="38"/>
        <v>0</v>
      </c>
      <c r="R127" s="1">
        <f t="shared" si="39"/>
        <v>0</v>
      </c>
      <c r="S127" s="1">
        <f t="shared" si="40"/>
        <v>0</v>
      </c>
      <c r="T127" s="1">
        <f t="shared" si="41"/>
        <v>0</v>
      </c>
      <c r="U127" s="1">
        <v>0</v>
      </c>
      <c r="V127" s="1">
        <f t="shared" si="42"/>
        <v>0</v>
      </c>
      <c r="W127" s="102">
        <f t="shared" si="43"/>
        <v>0</v>
      </c>
      <c r="X127" s="115">
        <f t="shared" si="44"/>
        <v>0</v>
      </c>
      <c r="Y127" s="119">
        <f t="shared" si="49"/>
        <v>0</v>
      </c>
      <c r="Z127" s="107">
        <f t="shared" si="45"/>
        <v>0</v>
      </c>
      <c r="AA127" s="105">
        <f t="shared" si="46"/>
        <v>0</v>
      </c>
      <c r="AB127" s="115">
        <f t="shared" si="47"/>
        <v>0</v>
      </c>
      <c r="AC127" s="116">
        <f t="shared" si="48"/>
        <v>0</v>
      </c>
      <c r="AD127" s="110">
        <v>56</v>
      </c>
    </row>
    <row r="128" spans="1:30" x14ac:dyDescent="0.25">
      <c r="A128" s="2">
        <v>0</v>
      </c>
      <c r="B128" s="4">
        <v>0</v>
      </c>
      <c r="C128" s="4"/>
      <c r="D128" s="5" t="s">
        <v>8</v>
      </c>
      <c r="E128" s="6">
        <f t="shared" si="27"/>
        <v>0</v>
      </c>
      <c r="F128" s="88">
        <f t="shared" si="28"/>
        <v>0</v>
      </c>
      <c r="G128" s="1">
        <v>0</v>
      </c>
      <c r="H128" s="1">
        <f t="shared" si="29"/>
        <v>0</v>
      </c>
      <c r="I128" s="1">
        <f t="shared" si="30"/>
        <v>0</v>
      </c>
      <c r="J128" s="1">
        <f t="shared" si="31"/>
        <v>0</v>
      </c>
      <c r="K128" s="1">
        <f t="shared" si="32"/>
        <v>0</v>
      </c>
      <c r="L128" s="1">
        <f t="shared" si="33"/>
        <v>0</v>
      </c>
      <c r="M128" s="1">
        <f t="shared" si="34"/>
        <v>0</v>
      </c>
      <c r="N128" s="1">
        <f t="shared" si="35"/>
        <v>0</v>
      </c>
      <c r="O128" s="1">
        <f t="shared" si="36"/>
        <v>0</v>
      </c>
      <c r="P128" s="1">
        <f t="shared" si="37"/>
        <v>0</v>
      </c>
      <c r="Q128" s="1">
        <f t="shared" si="38"/>
        <v>0</v>
      </c>
      <c r="R128" s="1">
        <f t="shared" si="39"/>
        <v>0</v>
      </c>
      <c r="S128" s="1">
        <f t="shared" si="40"/>
        <v>0</v>
      </c>
      <c r="T128" s="1">
        <f t="shared" si="41"/>
        <v>0</v>
      </c>
      <c r="U128" s="1">
        <v>0</v>
      </c>
      <c r="V128" s="1">
        <f t="shared" si="42"/>
        <v>0</v>
      </c>
      <c r="W128" s="102">
        <f t="shared" si="43"/>
        <v>0</v>
      </c>
      <c r="X128" s="115">
        <f t="shared" si="44"/>
        <v>0</v>
      </c>
      <c r="Y128" s="119">
        <f t="shared" si="49"/>
        <v>0</v>
      </c>
      <c r="Z128" s="107">
        <f t="shared" si="45"/>
        <v>0</v>
      </c>
      <c r="AA128" s="105">
        <f t="shared" si="46"/>
        <v>0</v>
      </c>
      <c r="AB128" s="115">
        <f t="shared" si="47"/>
        <v>0</v>
      </c>
      <c r="AC128" s="116">
        <f t="shared" si="48"/>
        <v>0</v>
      </c>
      <c r="AD128" s="110">
        <v>57</v>
      </c>
    </row>
    <row r="129" spans="1:30" x14ac:dyDescent="0.25">
      <c r="A129" s="2">
        <v>0</v>
      </c>
      <c r="B129" s="4">
        <v>0</v>
      </c>
      <c r="C129" s="4"/>
      <c r="D129" s="5" t="s">
        <v>8</v>
      </c>
      <c r="E129" s="6">
        <f t="shared" si="27"/>
        <v>0</v>
      </c>
      <c r="F129" s="88">
        <f t="shared" si="28"/>
        <v>0</v>
      </c>
      <c r="G129" s="1">
        <v>0</v>
      </c>
      <c r="H129" s="1">
        <f t="shared" si="29"/>
        <v>0</v>
      </c>
      <c r="I129" s="1">
        <f t="shared" si="30"/>
        <v>0</v>
      </c>
      <c r="J129" s="1">
        <f t="shared" si="31"/>
        <v>0</v>
      </c>
      <c r="K129" s="1">
        <f t="shared" si="32"/>
        <v>0</v>
      </c>
      <c r="L129" s="1">
        <f t="shared" si="33"/>
        <v>0</v>
      </c>
      <c r="M129" s="1">
        <f t="shared" si="34"/>
        <v>0</v>
      </c>
      <c r="N129" s="1">
        <f t="shared" si="35"/>
        <v>0</v>
      </c>
      <c r="O129" s="1">
        <f t="shared" si="36"/>
        <v>0</v>
      </c>
      <c r="P129" s="1">
        <f t="shared" si="37"/>
        <v>0</v>
      </c>
      <c r="Q129" s="1">
        <f t="shared" si="38"/>
        <v>0</v>
      </c>
      <c r="R129" s="1">
        <f t="shared" si="39"/>
        <v>0</v>
      </c>
      <c r="S129" s="1">
        <f t="shared" si="40"/>
        <v>0</v>
      </c>
      <c r="T129" s="1">
        <f t="shared" si="41"/>
        <v>0</v>
      </c>
      <c r="U129" s="1">
        <v>0</v>
      </c>
      <c r="V129" s="1">
        <f t="shared" si="42"/>
        <v>0</v>
      </c>
      <c r="W129" s="102">
        <f t="shared" si="43"/>
        <v>0</v>
      </c>
      <c r="X129" s="115">
        <f t="shared" si="44"/>
        <v>0</v>
      </c>
      <c r="Y129" s="119">
        <f t="shared" si="49"/>
        <v>0</v>
      </c>
      <c r="Z129" s="107">
        <f t="shared" si="45"/>
        <v>0</v>
      </c>
      <c r="AA129" s="105">
        <f t="shared" si="46"/>
        <v>0</v>
      </c>
      <c r="AB129" s="115">
        <f t="shared" si="47"/>
        <v>0</v>
      </c>
      <c r="AC129" s="116">
        <f t="shared" si="48"/>
        <v>0</v>
      </c>
      <c r="AD129" s="110">
        <v>58</v>
      </c>
    </row>
    <row r="130" spans="1:30" ht="22.5" x14ac:dyDescent="0.25">
      <c r="A130" s="2">
        <v>0</v>
      </c>
      <c r="B130" s="9" t="s">
        <v>26</v>
      </c>
      <c r="C130" s="9"/>
      <c r="D130" s="5" t="s">
        <v>8</v>
      </c>
      <c r="E130" s="6">
        <f t="shared" si="27"/>
        <v>0</v>
      </c>
      <c r="F130" s="88">
        <f t="shared" si="28"/>
        <v>0</v>
      </c>
      <c r="G130" s="1">
        <v>0</v>
      </c>
      <c r="H130" s="1">
        <f t="shared" si="29"/>
        <v>0</v>
      </c>
      <c r="I130" s="1">
        <f t="shared" si="30"/>
        <v>0</v>
      </c>
      <c r="J130" s="1">
        <f t="shared" si="31"/>
        <v>0</v>
      </c>
      <c r="K130" s="1">
        <f t="shared" si="32"/>
        <v>0</v>
      </c>
      <c r="L130" s="1">
        <f t="shared" si="33"/>
        <v>0</v>
      </c>
      <c r="M130" s="1">
        <f t="shared" si="34"/>
        <v>0</v>
      </c>
      <c r="N130" s="1">
        <f t="shared" si="35"/>
        <v>0</v>
      </c>
      <c r="O130" s="1">
        <f t="shared" si="36"/>
        <v>0</v>
      </c>
      <c r="P130" s="1">
        <f t="shared" si="37"/>
        <v>0</v>
      </c>
      <c r="Q130" s="1">
        <f t="shared" si="38"/>
        <v>0</v>
      </c>
      <c r="R130" s="1">
        <f t="shared" si="39"/>
        <v>0</v>
      </c>
      <c r="S130" s="1">
        <f t="shared" si="40"/>
        <v>0</v>
      </c>
      <c r="T130" s="1">
        <f t="shared" si="41"/>
        <v>0</v>
      </c>
      <c r="U130" s="1">
        <v>0</v>
      </c>
      <c r="V130" s="1">
        <f t="shared" si="42"/>
        <v>0</v>
      </c>
      <c r="W130" s="102">
        <f t="shared" si="43"/>
        <v>0</v>
      </c>
      <c r="X130" s="115">
        <f t="shared" si="44"/>
        <v>0</v>
      </c>
      <c r="Y130" s="119">
        <f t="shared" si="49"/>
        <v>0</v>
      </c>
      <c r="Z130" s="107">
        <f t="shared" si="45"/>
        <v>0</v>
      </c>
      <c r="AA130" s="105">
        <f t="shared" si="46"/>
        <v>0</v>
      </c>
      <c r="AB130" s="115">
        <f t="shared" si="47"/>
        <v>0</v>
      </c>
      <c r="AC130" s="116">
        <f t="shared" si="48"/>
        <v>0</v>
      </c>
      <c r="AD130" s="110">
        <v>59</v>
      </c>
    </row>
    <row r="131" spans="1:30" x14ac:dyDescent="0.25">
      <c r="A131" s="2">
        <v>0</v>
      </c>
      <c r="B131" s="10" t="s">
        <v>9</v>
      </c>
      <c r="C131" s="10"/>
      <c r="D131" s="5" t="s">
        <v>8</v>
      </c>
      <c r="E131" s="6">
        <v>0</v>
      </c>
      <c r="F131" s="88">
        <f t="shared" si="28"/>
        <v>0</v>
      </c>
      <c r="G131" s="1">
        <v>0</v>
      </c>
      <c r="H131" s="1">
        <f t="shared" ref="H131" si="50">E131*0%</f>
        <v>0</v>
      </c>
      <c r="I131" s="1">
        <f t="shared" si="30"/>
        <v>0</v>
      </c>
      <c r="J131" s="1">
        <f t="shared" si="31"/>
        <v>0</v>
      </c>
      <c r="K131" s="1">
        <f t="shared" si="32"/>
        <v>0</v>
      </c>
      <c r="L131" s="1">
        <f t="shared" si="33"/>
        <v>0</v>
      </c>
      <c r="M131" s="1">
        <f t="shared" si="34"/>
        <v>0</v>
      </c>
      <c r="N131" s="1">
        <f t="shared" si="35"/>
        <v>0</v>
      </c>
      <c r="O131" s="1">
        <f t="shared" si="36"/>
        <v>0</v>
      </c>
      <c r="P131" s="1">
        <f t="shared" si="37"/>
        <v>0</v>
      </c>
      <c r="Q131" s="1">
        <f t="shared" si="38"/>
        <v>0</v>
      </c>
      <c r="R131" s="1">
        <f t="shared" si="39"/>
        <v>0</v>
      </c>
      <c r="S131" s="1">
        <f t="shared" si="40"/>
        <v>0</v>
      </c>
      <c r="T131" s="1">
        <f t="shared" si="41"/>
        <v>0</v>
      </c>
      <c r="U131" s="1">
        <v>0</v>
      </c>
      <c r="V131" s="1">
        <f t="shared" si="42"/>
        <v>0</v>
      </c>
      <c r="W131" s="102">
        <f t="shared" si="43"/>
        <v>0</v>
      </c>
      <c r="X131" s="115">
        <f t="shared" si="44"/>
        <v>0</v>
      </c>
      <c r="Y131" s="119">
        <f t="shared" si="49"/>
        <v>0</v>
      </c>
      <c r="Z131" s="107">
        <f t="shared" si="45"/>
        <v>0</v>
      </c>
      <c r="AA131" s="105">
        <f t="shared" si="46"/>
        <v>0</v>
      </c>
      <c r="AB131" s="115">
        <f t="shared" si="47"/>
        <v>0</v>
      </c>
      <c r="AC131" s="116">
        <f t="shared" si="48"/>
        <v>0</v>
      </c>
      <c r="AD131" s="110">
        <v>60</v>
      </c>
    </row>
    <row r="132" spans="1:30" x14ac:dyDescent="0.25">
      <c r="A132" s="158" t="s">
        <v>201</v>
      </c>
      <c r="B132" s="159"/>
      <c r="C132" s="159"/>
      <c r="D132" s="160"/>
      <c r="E132" s="100">
        <f>SUM(E72:E131)</f>
        <v>3180</v>
      </c>
      <c r="F132" s="100">
        <f t="shared" ref="F132:AC132" si="51">SUM(F72:F131)</f>
        <v>3180</v>
      </c>
      <c r="G132" s="100">
        <f t="shared" si="51"/>
        <v>0</v>
      </c>
      <c r="H132" s="100">
        <f t="shared" si="51"/>
        <v>31.799999999999997</v>
      </c>
      <c r="I132" s="100">
        <f t="shared" si="51"/>
        <v>88.333333333333329</v>
      </c>
      <c r="J132" s="100">
        <f t="shared" si="51"/>
        <v>256.94399999999996</v>
      </c>
      <c r="K132" s="100">
        <f t="shared" si="51"/>
        <v>28.266666666666666</v>
      </c>
      <c r="L132" s="100">
        <f t="shared" si="51"/>
        <v>265</v>
      </c>
      <c r="M132" s="100">
        <f t="shared" si="51"/>
        <v>265</v>
      </c>
      <c r="N132" s="100">
        <f t="shared" si="51"/>
        <v>114.08426666666666</v>
      </c>
      <c r="O132" s="100">
        <f t="shared" si="51"/>
        <v>42.29428266666666</v>
      </c>
      <c r="P132" s="100">
        <f t="shared" si="51"/>
        <v>0</v>
      </c>
      <c r="Q132" s="100">
        <f t="shared" si="51"/>
        <v>42.717225493333324</v>
      </c>
      <c r="R132" s="100">
        <f t="shared" si="51"/>
        <v>165.71333333333331</v>
      </c>
      <c r="S132" s="100">
        <f t="shared" si="51"/>
        <v>184.44</v>
      </c>
      <c r="T132" s="100">
        <f t="shared" si="51"/>
        <v>636</v>
      </c>
      <c r="U132" s="100">
        <f t="shared" si="51"/>
        <v>0</v>
      </c>
      <c r="V132" s="100">
        <f t="shared" si="51"/>
        <v>0</v>
      </c>
      <c r="W132" s="103">
        <f t="shared" si="51"/>
        <v>0</v>
      </c>
      <c r="X132" s="117">
        <f t="shared" si="51"/>
        <v>5300.5931081599992</v>
      </c>
      <c r="Y132" s="118">
        <f t="shared" si="51"/>
        <v>63607.117297919991</v>
      </c>
      <c r="Z132" s="108">
        <f t="shared" si="51"/>
        <v>2544</v>
      </c>
      <c r="AA132" s="103">
        <f t="shared" si="51"/>
        <v>30528</v>
      </c>
      <c r="AB132" s="117">
        <f t="shared" si="51"/>
        <v>3014.2866666666669</v>
      </c>
      <c r="AC132" s="118">
        <f t="shared" si="51"/>
        <v>36171.440000000002</v>
      </c>
      <c r="AD132" s="112"/>
    </row>
    <row r="135" spans="1:30" ht="15.75" thickBot="1" x14ac:dyDescent="0.3"/>
    <row r="136" spans="1:30" ht="24" thickBot="1" x14ac:dyDescent="0.3">
      <c r="A136" s="192" t="s">
        <v>36</v>
      </c>
      <c r="B136" s="193"/>
      <c r="C136" s="193"/>
      <c r="D136" s="193"/>
      <c r="E136" s="193"/>
      <c r="F136" s="193"/>
      <c r="G136" s="193"/>
      <c r="H136" s="193"/>
      <c r="I136" s="193"/>
      <c r="J136" s="193"/>
      <c r="K136" s="193"/>
      <c r="L136" s="193"/>
      <c r="M136" s="193"/>
      <c r="N136" s="193"/>
      <c r="O136" s="193"/>
      <c r="P136" s="193"/>
      <c r="Q136" s="193"/>
      <c r="R136" s="193"/>
      <c r="S136" s="193"/>
      <c r="T136" s="193"/>
      <c r="U136" s="193"/>
      <c r="V136" s="193"/>
      <c r="W136" s="193"/>
      <c r="X136" s="193"/>
      <c r="Y136" s="193"/>
      <c r="Z136" s="193"/>
      <c r="AA136" s="193"/>
      <c r="AB136" s="193"/>
      <c r="AC136" s="193"/>
      <c r="AD136" s="194"/>
    </row>
    <row r="137" spans="1:30" ht="15.75" customHeight="1" thickBot="1" x14ac:dyDescent="0.25">
      <c r="A137" s="195" t="s">
        <v>10</v>
      </c>
      <c r="B137" s="165" t="s">
        <v>3</v>
      </c>
      <c r="C137" s="164" t="s">
        <v>13</v>
      </c>
      <c r="D137" s="165" t="s">
        <v>4</v>
      </c>
      <c r="E137" s="165" t="s">
        <v>27</v>
      </c>
      <c r="F137" s="172" t="s">
        <v>199</v>
      </c>
      <c r="G137" s="184" t="s">
        <v>22</v>
      </c>
      <c r="H137" s="184" t="s">
        <v>19</v>
      </c>
      <c r="I137" s="186" t="s">
        <v>30</v>
      </c>
      <c r="J137" s="187"/>
      <c r="K137" s="187"/>
      <c r="L137" s="187"/>
      <c r="M137" s="187"/>
      <c r="N137" s="188"/>
      <c r="O137" s="174" t="s">
        <v>2</v>
      </c>
      <c r="P137" s="175"/>
      <c r="Q137" s="176"/>
      <c r="R137" s="176"/>
      <c r="S137" s="176"/>
      <c r="T137" s="177"/>
      <c r="U137" s="166" t="s">
        <v>7</v>
      </c>
      <c r="V137" s="167"/>
      <c r="W137" s="168"/>
      <c r="X137" s="181" t="s">
        <v>1</v>
      </c>
      <c r="Y137" s="182"/>
      <c r="Z137" s="182"/>
      <c r="AA137" s="182"/>
      <c r="AB137" s="182"/>
      <c r="AC137" s="182"/>
      <c r="AD137" s="183"/>
    </row>
    <row r="138" spans="1:30" ht="85.5" customHeight="1" x14ac:dyDescent="0.25">
      <c r="A138" s="196"/>
      <c r="B138" s="171"/>
      <c r="C138" s="165"/>
      <c r="D138" s="171"/>
      <c r="E138" s="171"/>
      <c r="F138" s="173"/>
      <c r="G138" s="185"/>
      <c r="H138" s="185"/>
      <c r="I138" s="87" t="s">
        <v>16</v>
      </c>
      <c r="J138" s="87" t="s">
        <v>31</v>
      </c>
      <c r="K138" s="87" t="s">
        <v>32</v>
      </c>
      <c r="L138" s="87" t="s">
        <v>17</v>
      </c>
      <c r="M138" s="87" t="s">
        <v>12</v>
      </c>
      <c r="N138" s="87" t="s">
        <v>18</v>
      </c>
      <c r="O138" s="87" t="s">
        <v>20</v>
      </c>
      <c r="P138" s="87" t="s">
        <v>33</v>
      </c>
      <c r="Q138" s="87" t="s">
        <v>21</v>
      </c>
      <c r="R138" s="87" t="s">
        <v>28</v>
      </c>
      <c r="S138" s="87" t="s">
        <v>29</v>
      </c>
      <c r="T138" s="87" t="s">
        <v>210</v>
      </c>
      <c r="U138" s="87" t="s">
        <v>15</v>
      </c>
      <c r="V138" s="87" t="s">
        <v>6</v>
      </c>
      <c r="W138" s="86" t="s">
        <v>5</v>
      </c>
      <c r="X138" s="113" t="s">
        <v>203</v>
      </c>
      <c r="Y138" s="114" t="s">
        <v>204</v>
      </c>
      <c r="Z138" s="106" t="s">
        <v>202</v>
      </c>
      <c r="AA138" s="106" t="s">
        <v>207</v>
      </c>
      <c r="AB138" s="113" t="s">
        <v>208</v>
      </c>
      <c r="AC138" s="113" t="s">
        <v>209</v>
      </c>
      <c r="AD138" s="109" t="s">
        <v>11</v>
      </c>
    </row>
    <row r="139" spans="1:30" x14ac:dyDescent="0.25">
      <c r="A139" s="2">
        <v>1</v>
      </c>
      <c r="B139" s="4" t="s">
        <v>23</v>
      </c>
      <c r="C139" s="4" t="s">
        <v>14</v>
      </c>
      <c r="D139" s="5" t="s">
        <v>8</v>
      </c>
      <c r="E139" s="6">
        <f>E72/100*6+E72</f>
        <v>1123.5999999999999</v>
      </c>
      <c r="F139" s="88">
        <f>E139*A139</f>
        <v>1123.5999999999999</v>
      </c>
      <c r="G139" s="1">
        <v>0</v>
      </c>
      <c r="H139" s="1">
        <f>E139*2%</f>
        <v>22.471999999999998</v>
      </c>
      <c r="I139" s="1">
        <f>L139/3</f>
        <v>31.211111111111109</v>
      </c>
      <c r="J139" s="1">
        <f>SUM(E139+G139+H139)*8%</f>
        <v>91.685759999999988</v>
      </c>
      <c r="K139" s="1">
        <f>SUM(I139+M139)*8%</f>
        <v>9.9875555555555557</v>
      </c>
      <c r="L139" s="1">
        <f>E139/12</f>
        <v>93.633333333333326</v>
      </c>
      <c r="M139" s="1">
        <f>E139/12</f>
        <v>93.633333333333326</v>
      </c>
      <c r="N139" s="1">
        <f>SUM(J139:K139)/100*40</f>
        <v>40.669326222222217</v>
      </c>
      <c r="O139" s="1">
        <f>SUM(F139:N139)*1%</f>
        <v>15.068924195555553</v>
      </c>
      <c r="P139" s="1">
        <f>E139*0%</f>
        <v>0</v>
      </c>
      <c r="Q139" s="1">
        <f>SUM(F139:O139)*1%</f>
        <v>15.219613437511109</v>
      </c>
      <c r="R139" s="1">
        <f>SUM(I139+L139+M139)*26.8%</f>
        <v>58.552044444444441</v>
      </c>
      <c r="S139" s="1">
        <f>E139*5.8%</f>
        <v>65.16879999999999</v>
      </c>
      <c r="T139" s="1">
        <f>E139*20%</f>
        <v>224.72</v>
      </c>
      <c r="U139" s="1">
        <v>0</v>
      </c>
      <c r="V139" s="1">
        <f>0*80%</f>
        <v>0</v>
      </c>
      <c r="W139" s="102">
        <f>0*44</f>
        <v>0</v>
      </c>
      <c r="X139" s="115">
        <f>E139+SUM(G139:O139)+SUM(Q139:W139)</f>
        <v>1885.6218016330663</v>
      </c>
      <c r="Y139" s="119">
        <f t="shared" ref="Y139:Y170" si="52">X139*A139*12</f>
        <v>22627.461619596797</v>
      </c>
      <c r="Z139" s="107">
        <f>E139-P139-T139</f>
        <v>898.87999999999988</v>
      </c>
      <c r="AA139" s="105">
        <f>Z139*A139*12</f>
        <v>10786.559999999998</v>
      </c>
      <c r="AB139" s="115">
        <f>E139-R139</f>
        <v>1065.0479555555555</v>
      </c>
      <c r="AC139" s="116">
        <f>AB139*A139*12</f>
        <v>12780.575466666665</v>
      </c>
      <c r="AD139" s="110">
        <v>1</v>
      </c>
    </row>
    <row r="140" spans="1:30" x14ac:dyDescent="0.25">
      <c r="A140" s="2">
        <v>1</v>
      </c>
      <c r="B140" s="4" t="s">
        <v>24</v>
      </c>
      <c r="C140" s="4" t="s">
        <v>14</v>
      </c>
      <c r="D140" s="5" t="s">
        <v>8</v>
      </c>
      <c r="E140" s="6">
        <f t="shared" ref="E140:E198" si="53">E73/100*6+E73</f>
        <v>2247.1999999999998</v>
      </c>
      <c r="F140" s="88">
        <f t="shared" ref="F140:F198" si="54">E140*A140</f>
        <v>2247.1999999999998</v>
      </c>
      <c r="G140" s="1">
        <v>0</v>
      </c>
      <c r="H140" s="1">
        <f t="shared" ref="H140:H198" si="55">E140*2%</f>
        <v>44.943999999999996</v>
      </c>
      <c r="I140" s="1">
        <f t="shared" ref="I140:I198" si="56">L140/3</f>
        <v>62.422222222222217</v>
      </c>
      <c r="J140" s="1">
        <f t="shared" ref="J140:J141" si="57">SUM(E140+G140+H140)*8%</f>
        <v>183.37151999999998</v>
      </c>
      <c r="K140" s="1">
        <f t="shared" ref="K140:K198" si="58">SUM(I140+M140)*8%</f>
        <v>19.975111111111111</v>
      </c>
      <c r="L140" s="1">
        <f t="shared" ref="L140:L198" si="59">E140/12</f>
        <v>187.26666666666665</v>
      </c>
      <c r="M140" s="1">
        <f t="shared" ref="M140:M198" si="60">E140/12</f>
        <v>187.26666666666665</v>
      </c>
      <c r="N140" s="1">
        <f t="shared" ref="N140:N198" si="61">SUM(J140:K140)/100*40</f>
        <v>81.338652444444435</v>
      </c>
      <c r="O140" s="1">
        <f t="shared" ref="O140:O198" si="62">SUM(F140:N140)*1%</f>
        <v>30.137848391111106</v>
      </c>
      <c r="P140" s="1">
        <f t="shared" ref="P140:P198" si="63">E140*0%</f>
        <v>0</v>
      </c>
      <c r="Q140" s="1">
        <f>SUM(F140:O140)*1%</f>
        <v>30.439226875022218</v>
      </c>
      <c r="R140" s="1">
        <f t="shared" ref="R140:R198" si="64">SUM(I140+L140+M140)*26.8%</f>
        <v>117.10408888888888</v>
      </c>
      <c r="S140" s="1">
        <f t="shared" ref="S140:S198" si="65">E140*5.8%</f>
        <v>130.33759999999998</v>
      </c>
      <c r="T140" s="1">
        <f t="shared" ref="T140:T198" si="66">E140*20%</f>
        <v>449.44</v>
      </c>
      <c r="U140" s="1">
        <v>0</v>
      </c>
      <c r="V140" s="1">
        <f t="shared" ref="V140:V198" si="67">0*80%</f>
        <v>0</v>
      </c>
      <c r="W140" s="102">
        <f t="shared" ref="W140:W198" si="68">0*44</f>
        <v>0</v>
      </c>
      <c r="X140" s="115">
        <f t="shared" ref="X140:X198" si="69">E140+SUM(G140:O140)+SUM(Q140:W140)</f>
        <v>3771.2436032661326</v>
      </c>
      <c r="Y140" s="119">
        <f t="shared" si="52"/>
        <v>45254.923239193595</v>
      </c>
      <c r="Z140" s="107">
        <f t="shared" ref="Z140:Z198" si="70">E140-P140-T140</f>
        <v>1797.7599999999998</v>
      </c>
      <c r="AA140" s="105">
        <f t="shared" ref="AA140:AA198" si="71">Z140*A140*12</f>
        <v>21573.119999999995</v>
      </c>
      <c r="AB140" s="115">
        <f t="shared" ref="AB140:AB198" si="72">E140-R140</f>
        <v>2130.095911111111</v>
      </c>
      <c r="AC140" s="116">
        <f t="shared" ref="AC140:AC198" si="73">AB140*A140*12</f>
        <v>25561.150933333331</v>
      </c>
      <c r="AD140" s="110">
        <v>2</v>
      </c>
    </row>
    <row r="141" spans="1:30" x14ac:dyDescent="0.25">
      <c r="A141" s="2">
        <v>3</v>
      </c>
      <c r="B141" s="4" t="s">
        <v>25</v>
      </c>
      <c r="C141" s="4" t="s">
        <v>14</v>
      </c>
      <c r="D141" s="5" t="s">
        <v>8</v>
      </c>
      <c r="E141" s="6">
        <f t="shared" si="53"/>
        <v>0</v>
      </c>
      <c r="F141" s="88">
        <f t="shared" si="54"/>
        <v>0</v>
      </c>
      <c r="G141" s="1">
        <v>0</v>
      </c>
      <c r="H141" s="1">
        <f t="shared" si="55"/>
        <v>0</v>
      </c>
      <c r="I141" s="1">
        <f t="shared" si="56"/>
        <v>0</v>
      </c>
      <c r="J141" s="1">
        <f t="shared" si="57"/>
        <v>0</v>
      </c>
      <c r="K141" s="1">
        <f t="shared" si="58"/>
        <v>0</v>
      </c>
      <c r="L141" s="1">
        <f t="shared" si="59"/>
        <v>0</v>
      </c>
      <c r="M141" s="1">
        <f t="shared" si="60"/>
        <v>0</v>
      </c>
      <c r="N141" s="1">
        <f t="shared" si="61"/>
        <v>0</v>
      </c>
      <c r="O141" s="1">
        <f t="shared" si="62"/>
        <v>0</v>
      </c>
      <c r="P141" s="1">
        <f t="shared" si="63"/>
        <v>0</v>
      </c>
      <c r="Q141" s="1">
        <f t="shared" ref="Q141:Q198" si="74">SUM(F141:O141)*1%</f>
        <v>0</v>
      </c>
      <c r="R141" s="1">
        <f t="shared" si="64"/>
        <v>0</v>
      </c>
      <c r="S141" s="1">
        <f t="shared" si="65"/>
        <v>0</v>
      </c>
      <c r="T141" s="1">
        <f t="shared" si="66"/>
        <v>0</v>
      </c>
      <c r="U141" s="1">
        <v>0</v>
      </c>
      <c r="V141" s="1">
        <f t="shared" si="67"/>
        <v>0</v>
      </c>
      <c r="W141" s="102">
        <f t="shared" si="68"/>
        <v>0</v>
      </c>
      <c r="X141" s="115">
        <f t="shared" si="69"/>
        <v>0</v>
      </c>
      <c r="Y141" s="119">
        <f t="shared" si="52"/>
        <v>0</v>
      </c>
      <c r="Z141" s="107">
        <f t="shared" si="70"/>
        <v>0</v>
      </c>
      <c r="AA141" s="105">
        <f t="shared" si="71"/>
        <v>0</v>
      </c>
      <c r="AB141" s="115">
        <f t="shared" si="72"/>
        <v>0</v>
      </c>
      <c r="AC141" s="116">
        <f t="shared" si="73"/>
        <v>0</v>
      </c>
      <c r="AD141" s="110">
        <v>3</v>
      </c>
    </row>
    <row r="142" spans="1:30" x14ac:dyDescent="0.25">
      <c r="A142" s="2">
        <v>0</v>
      </c>
      <c r="B142" s="4">
        <v>0</v>
      </c>
      <c r="C142" s="4"/>
      <c r="D142" s="5" t="s">
        <v>8</v>
      </c>
      <c r="E142" s="6">
        <f t="shared" si="53"/>
        <v>0</v>
      </c>
      <c r="F142" s="88">
        <f t="shared" si="54"/>
        <v>0</v>
      </c>
      <c r="G142" s="1">
        <v>0</v>
      </c>
      <c r="H142" s="1">
        <f t="shared" si="55"/>
        <v>0</v>
      </c>
      <c r="I142" s="1">
        <f t="shared" si="56"/>
        <v>0</v>
      </c>
      <c r="J142" s="1">
        <f>SUM(E142+G142+H142)*8%</f>
        <v>0</v>
      </c>
      <c r="K142" s="1">
        <f t="shared" si="58"/>
        <v>0</v>
      </c>
      <c r="L142" s="1">
        <f t="shared" si="59"/>
        <v>0</v>
      </c>
      <c r="M142" s="1">
        <f t="shared" si="60"/>
        <v>0</v>
      </c>
      <c r="N142" s="1">
        <f t="shared" si="61"/>
        <v>0</v>
      </c>
      <c r="O142" s="1">
        <f>SUM(F142:N142)*1%</f>
        <v>0</v>
      </c>
      <c r="P142" s="1">
        <f t="shared" si="63"/>
        <v>0</v>
      </c>
      <c r="Q142" s="1">
        <f t="shared" si="74"/>
        <v>0</v>
      </c>
      <c r="R142" s="1">
        <f t="shared" si="64"/>
        <v>0</v>
      </c>
      <c r="S142" s="1">
        <f t="shared" si="65"/>
        <v>0</v>
      </c>
      <c r="T142" s="1">
        <f t="shared" si="66"/>
        <v>0</v>
      </c>
      <c r="U142" s="1">
        <v>0</v>
      </c>
      <c r="V142" s="1">
        <f t="shared" si="67"/>
        <v>0</v>
      </c>
      <c r="W142" s="102">
        <f t="shared" si="68"/>
        <v>0</v>
      </c>
      <c r="X142" s="115">
        <f t="shared" si="69"/>
        <v>0</v>
      </c>
      <c r="Y142" s="119">
        <f t="shared" si="52"/>
        <v>0</v>
      </c>
      <c r="Z142" s="107">
        <f t="shared" si="70"/>
        <v>0</v>
      </c>
      <c r="AA142" s="105">
        <f t="shared" si="71"/>
        <v>0</v>
      </c>
      <c r="AB142" s="115">
        <f t="shared" si="72"/>
        <v>0</v>
      </c>
      <c r="AC142" s="116">
        <f t="shared" si="73"/>
        <v>0</v>
      </c>
      <c r="AD142" s="110">
        <v>4</v>
      </c>
    </row>
    <row r="143" spans="1:30" x14ac:dyDescent="0.25">
      <c r="A143" s="2">
        <v>0</v>
      </c>
      <c r="B143" s="4">
        <v>0</v>
      </c>
      <c r="C143" s="4"/>
      <c r="D143" s="5" t="s">
        <v>8</v>
      </c>
      <c r="E143" s="6">
        <f t="shared" si="53"/>
        <v>0</v>
      </c>
      <c r="F143" s="88">
        <f t="shared" si="54"/>
        <v>0</v>
      </c>
      <c r="G143" s="1">
        <v>0</v>
      </c>
      <c r="H143" s="1">
        <f t="shared" si="55"/>
        <v>0</v>
      </c>
      <c r="I143" s="1">
        <f t="shared" si="56"/>
        <v>0</v>
      </c>
      <c r="J143" s="1">
        <f t="shared" ref="J143:J198" si="75">SUM(E143+G143+H143)*8%</f>
        <v>0</v>
      </c>
      <c r="K143" s="1">
        <f t="shared" si="58"/>
        <v>0</v>
      </c>
      <c r="L143" s="1">
        <f t="shared" si="59"/>
        <v>0</v>
      </c>
      <c r="M143" s="1">
        <f t="shared" si="60"/>
        <v>0</v>
      </c>
      <c r="N143" s="1">
        <f t="shared" si="61"/>
        <v>0</v>
      </c>
      <c r="O143" s="1">
        <f t="shared" si="62"/>
        <v>0</v>
      </c>
      <c r="P143" s="1">
        <f t="shared" si="63"/>
        <v>0</v>
      </c>
      <c r="Q143" s="1">
        <f t="shared" si="74"/>
        <v>0</v>
      </c>
      <c r="R143" s="1">
        <f t="shared" si="64"/>
        <v>0</v>
      </c>
      <c r="S143" s="1">
        <f t="shared" si="65"/>
        <v>0</v>
      </c>
      <c r="T143" s="1">
        <f t="shared" si="66"/>
        <v>0</v>
      </c>
      <c r="U143" s="1">
        <v>0</v>
      </c>
      <c r="V143" s="1">
        <f t="shared" si="67"/>
        <v>0</v>
      </c>
      <c r="W143" s="102">
        <f t="shared" si="68"/>
        <v>0</v>
      </c>
      <c r="X143" s="115">
        <f t="shared" si="69"/>
        <v>0</v>
      </c>
      <c r="Y143" s="119">
        <f t="shared" si="52"/>
        <v>0</v>
      </c>
      <c r="Z143" s="107">
        <f t="shared" si="70"/>
        <v>0</v>
      </c>
      <c r="AA143" s="105">
        <f t="shared" si="71"/>
        <v>0</v>
      </c>
      <c r="AB143" s="115">
        <f t="shared" si="72"/>
        <v>0</v>
      </c>
      <c r="AC143" s="116">
        <f t="shared" si="73"/>
        <v>0</v>
      </c>
      <c r="AD143" s="110">
        <v>5</v>
      </c>
    </row>
    <row r="144" spans="1:30" x14ac:dyDescent="0.25">
      <c r="A144" s="2">
        <v>2</v>
      </c>
      <c r="B144" s="4">
        <v>0</v>
      </c>
      <c r="C144" s="4"/>
      <c r="D144" s="5" t="s">
        <v>8</v>
      </c>
      <c r="E144" s="6">
        <f t="shared" si="53"/>
        <v>0</v>
      </c>
      <c r="F144" s="88">
        <f t="shared" si="54"/>
        <v>0</v>
      </c>
      <c r="G144" s="1">
        <v>0</v>
      </c>
      <c r="H144" s="1">
        <f t="shared" si="55"/>
        <v>0</v>
      </c>
      <c r="I144" s="1">
        <f t="shared" si="56"/>
        <v>0</v>
      </c>
      <c r="J144" s="1">
        <f t="shared" si="75"/>
        <v>0</v>
      </c>
      <c r="K144" s="1">
        <f t="shared" si="58"/>
        <v>0</v>
      </c>
      <c r="L144" s="1">
        <f t="shared" si="59"/>
        <v>0</v>
      </c>
      <c r="M144" s="1">
        <f t="shared" si="60"/>
        <v>0</v>
      </c>
      <c r="N144" s="1">
        <f t="shared" si="61"/>
        <v>0</v>
      </c>
      <c r="O144" s="1">
        <f t="shared" si="62"/>
        <v>0</v>
      </c>
      <c r="P144" s="1">
        <f t="shared" si="63"/>
        <v>0</v>
      </c>
      <c r="Q144" s="1">
        <f t="shared" si="74"/>
        <v>0</v>
      </c>
      <c r="R144" s="1">
        <f t="shared" si="64"/>
        <v>0</v>
      </c>
      <c r="S144" s="1">
        <f t="shared" si="65"/>
        <v>0</v>
      </c>
      <c r="T144" s="1">
        <f t="shared" si="66"/>
        <v>0</v>
      </c>
      <c r="U144" s="1">
        <v>0</v>
      </c>
      <c r="V144" s="1">
        <f t="shared" si="67"/>
        <v>0</v>
      </c>
      <c r="W144" s="102">
        <f t="shared" si="68"/>
        <v>0</v>
      </c>
      <c r="X144" s="115">
        <f t="shared" si="69"/>
        <v>0</v>
      </c>
      <c r="Y144" s="119">
        <f t="shared" si="52"/>
        <v>0</v>
      </c>
      <c r="Z144" s="107">
        <f t="shared" si="70"/>
        <v>0</v>
      </c>
      <c r="AA144" s="105">
        <f t="shared" si="71"/>
        <v>0</v>
      </c>
      <c r="AB144" s="115">
        <f t="shared" si="72"/>
        <v>0</v>
      </c>
      <c r="AC144" s="116">
        <f t="shared" si="73"/>
        <v>0</v>
      </c>
      <c r="AD144" s="110">
        <v>6</v>
      </c>
    </row>
    <row r="145" spans="1:30" x14ac:dyDescent="0.25">
      <c r="A145" s="2">
        <v>0</v>
      </c>
      <c r="B145" s="4">
        <v>0</v>
      </c>
      <c r="C145" s="4"/>
      <c r="D145" s="5" t="s">
        <v>8</v>
      </c>
      <c r="E145" s="6">
        <f t="shared" si="53"/>
        <v>0</v>
      </c>
      <c r="F145" s="88">
        <f t="shared" si="54"/>
        <v>0</v>
      </c>
      <c r="G145" s="1">
        <v>0</v>
      </c>
      <c r="H145" s="1">
        <f t="shared" si="55"/>
        <v>0</v>
      </c>
      <c r="I145" s="1">
        <f t="shared" si="56"/>
        <v>0</v>
      </c>
      <c r="J145" s="1">
        <f t="shared" si="75"/>
        <v>0</v>
      </c>
      <c r="K145" s="1">
        <f t="shared" si="58"/>
        <v>0</v>
      </c>
      <c r="L145" s="1">
        <f t="shared" si="59"/>
        <v>0</v>
      </c>
      <c r="M145" s="1">
        <f t="shared" si="60"/>
        <v>0</v>
      </c>
      <c r="N145" s="1">
        <f t="shared" si="61"/>
        <v>0</v>
      </c>
      <c r="O145" s="1">
        <f t="shared" si="62"/>
        <v>0</v>
      </c>
      <c r="P145" s="1">
        <f t="shared" si="63"/>
        <v>0</v>
      </c>
      <c r="Q145" s="1">
        <f t="shared" si="74"/>
        <v>0</v>
      </c>
      <c r="R145" s="1">
        <f t="shared" si="64"/>
        <v>0</v>
      </c>
      <c r="S145" s="1">
        <f t="shared" si="65"/>
        <v>0</v>
      </c>
      <c r="T145" s="1">
        <f t="shared" si="66"/>
        <v>0</v>
      </c>
      <c r="U145" s="1">
        <v>0</v>
      </c>
      <c r="V145" s="1">
        <f t="shared" si="67"/>
        <v>0</v>
      </c>
      <c r="W145" s="102">
        <f t="shared" si="68"/>
        <v>0</v>
      </c>
      <c r="X145" s="115">
        <f t="shared" si="69"/>
        <v>0</v>
      </c>
      <c r="Y145" s="119">
        <f t="shared" si="52"/>
        <v>0</v>
      </c>
      <c r="Z145" s="107">
        <f t="shared" si="70"/>
        <v>0</v>
      </c>
      <c r="AA145" s="105">
        <f t="shared" si="71"/>
        <v>0</v>
      </c>
      <c r="AB145" s="115">
        <f t="shared" si="72"/>
        <v>0</v>
      </c>
      <c r="AC145" s="116">
        <f t="shared" si="73"/>
        <v>0</v>
      </c>
      <c r="AD145" s="110">
        <v>7</v>
      </c>
    </row>
    <row r="146" spans="1:30" x14ac:dyDescent="0.25">
      <c r="A146" s="2">
        <v>0</v>
      </c>
      <c r="B146" s="4">
        <v>0</v>
      </c>
      <c r="C146" s="4"/>
      <c r="D146" s="5" t="s">
        <v>8</v>
      </c>
      <c r="E146" s="6">
        <f t="shared" si="53"/>
        <v>0</v>
      </c>
      <c r="F146" s="88">
        <f t="shared" si="54"/>
        <v>0</v>
      </c>
      <c r="G146" s="1">
        <v>0</v>
      </c>
      <c r="H146" s="1">
        <f t="shared" si="55"/>
        <v>0</v>
      </c>
      <c r="I146" s="1">
        <f t="shared" si="56"/>
        <v>0</v>
      </c>
      <c r="J146" s="1">
        <f t="shared" si="75"/>
        <v>0</v>
      </c>
      <c r="K146" s="1">
        <f t="shared" si="58"/>
        <v>0</v>
      </c>
      <c r="L146" s="1">
        <f t="shared" si="59"/>
        <v>0</v>
      </c>
      <c r="M146" s="1">
        <f t="shared" si="60"/>
        <v>0</v>
      </c>
      <c r="N146" s="1">
        <f t="shared" si="61"/>
        <v>0</v>
      </c>
      <c r="O146" s="1">
        <f t="shared" si="62"/>
        <v>0</v>
      </c>
      <c r="P146" s="1">
        <f t="shared" si="63"/>
        <v>0</v>
      </c>
      <c r="Q146" s="1">
        <f t="shared" si="74"/>
        <v>0</v>
      </c>
      <c r="R146" s="1">
        <f t="shared" si="64"/>
        <v>0</v>
      </c>
      <c r="S146" s="1">
        <f t="shared" si="65"/>
        <v>0</v>
      </c>
      <c r="T146" s="1">
        <f t="shared" si="66"/>
        <v>0</v>
      </c>
      <c r="U146" s="1">
        <v>0</v>
      </c>
      <c r="V146" s="1">
        <f t="shared" si="67"/>
        <v>0</v>
      </c>
      <c r="W146" s="102">
        <f t="shared" si="68"/>
        <v>0</v>
      </c>
      <c r="X146" s="115">
        <f t="shared" si="69"/>
        <v>0</v>
      </c>
      <c r="Y146" s="119">
        <f t="shared" si="52"/>
        <v>0</v>
      </c>
      <c r="Z146" s="107">
        <f t="shared" si="70"/>
        <v>0</v>
      </c>
      <c r="AA146" s="105">
        <f t="shared" si="71"/>
        <v>0</v>
      </c>
      <c r="AB146" s="115">
        <f t="shared" si="72"/>
        <v>0</v>
      </c>
      <c r="AC146" s="116">
        <f t="shared" si="73"/>
        <v>0</v>
      </c>
      <c r="AD146" s="110">
        <v>8</v>
      </c>
    </row>
    <row r="147" spans="1:30" x14ac:dyDescent="0.25">
      <c r="A147" s="2">
        <v>0</v>
      </c>
      <c r="B147" s="4">
        <v>0</v>
      </c>
      <c r="C147" s="4"/>
      <c r="D147" s="5" t="s">
        <v>8</v>
      </c>
      <c r="E147" s="6">
        <f t="shared" si="53"/>
        <v>0</v>
      </c>
      <c r="F147" s="88">
        <f t="shared" si="54"/>
        <v>0</v>
      </c>
      <c r="G147" s="1">
        <v>0</v>
      </c>
      <c r="H147" s="1">
        <f t="shared" si="55"/>
        <v>0</v>
      </c>
      <c r="I147" s="1">
        <f t="shared" si="56"/>
        <v>0</v>
      </c>
      <c r="J147" s="1">
        <f t="shared" si="75"/>
        <v>0</v>
      </c>
      <c r="K147" s="1">
        <f t="shared" si="58"/>
        <v>0</v>
      </c>
      <c r="L147" s="1">
        <f t="shared" si="59"/>
        <v>0</v>
      </c>
      <c r="M147" s="1">
        <f t="shared" si="60"/>
        <v>0</v>
      </c>
      <c r="N147" s="1">
        <f t="shared" si="61"/>
        <v>0</v>
      </c>
      <c r="O147" s="1">
        <f t="shared" si="62"/>
        <v>0</v>
      </c>
      <c r="P147" s="1">
        <f t="shared" si="63"/>
        <v>0</v>
      </c>
      <c r="Q147" s="1">
        <f t="shared" si="74"/>
        <v>0</v>
      </c>
      <c r="R147" s="1">
        <f t="shared" si="64"/>
        <v>0</v>
      </c>
      <c r="S147" s="1">
        <f t="shared" si="65"/>
        <v>0</v>
      </c>
      <c r="T147" s="1">
        <f t="shared" si="66"/>
        <v>0</v>
      </c>
      <c r="U147" s="1">
        <v>0</v>
      </c>
      <c r="V147" s="1">
        <f t="shared" si="67"/>
        <v>0</v>
      </c>
      <c r="W147" s="102">
        <f t="shared" si="68"/>
        <v>0</v>
      </c>
      <c r="X147" s="115">
        <f t="shared" si="69"/>
        <v>0</v>
      </c>
      <c r="Y147" s="119">
        <f t="shared" si="52"/>
        <v>0</v>
      </c>
      <c r="Z147" s="107">
        <f t="shared" si="70"/>
        <v>0</v>
      </c>
      <c r="AA147" s="105">
        <f t="shared" si="71"/>
        <v>0</v>
      </c>
      <c r="AB147" s="115">
        <f t="shared" si="72"/>
        <v>0</v>
      </c>
      <c r="AC147" s="116">
        <f t="shared" si="73"/>
        <v>0</v>
      </c>
      <c r="AD147" s="110">
        <v>9</v>
      </c>
    </row>
    <row r="148" spans="1:30" x14ac:dyDescent="0.25">
      <c r="A148" s="2">
        <v>0</v>
      </c>
      <c r="B148" s="4">
        <v>0</v>
      </c>
      <c r="C148" s="4"/>
      <c r="D148" s="5" t="s">
        <v>8</v>
      </c>
      <c r="E148" s="6">
        <f t="shared" si="53"/>
        <v>0</v>
      </c>
      <c r="F148" s="88">
        <f t="shared" si="54"/>
        <v>0</v>
      </c>
      <c r="G148" s="1">
        <v>0</v>
      </c>
      <c r="H148" s="1">
        <f t="shared" si="55"/>
        <v>0</v>
      </c>
      <c r="I148" s="1">
        <f t="shared" si="56"/>
        <v>0</v>
      </c>
      <c r="J148" s="1">
        <f t="shared" si="75"/>
        <v>0</v>
      </c>
      <c r="K148" s="1">
        <f t="shared" si="58"/>
        <v>0</v>
      </c>
      <c r="L148" s="1">
        <f t="shared" si="59"/>
        <v>0</v>
      </c>
      <c r="M148" s="1">
        <f t="shared" si="60"/>
        <v>0</v>
      </c>
      <c r="N148" s="1">
        <f t="shared" si="61"/>
        <v>0</v>
      </c>
      <c r="O148" s="1">
        <f t="shared" si="62"/>
        <v>0</v>
      </c>
      <c r="P148" s="1">
        <f t="shared" si="63"/>
        <v>0</v>
      </c>
      <c r="Q148" s="1">
        <f t="shared" si="74"/>
        <v>0</v>
      </c>
      <c r="R148" s="1">
        <f t="shared" si="64"/>
        <v>0</v>
      </c>
      <c r="S148" s="1">
        <f t="shared" si="65"/>
        <v>0</v>
      </c>
      <c r="T148" s="1">
        <f t="shared" si="66"/>
        <v>0</v>
      </c>
      <c r="U148" s="1">
        <v>0</v>
      </c>
      <c r="V148" s="1">
        <f t="shared" si="67"/>
        <v>0</v>
      </c>
      <c r="W148" s="102">
        <f t="shared" si="68"/>
        <v>0</v>
      </c>
      <c r="X148" s="115">
        <f t="shared" si="69"/>
        <v>0</v>
      </c>
      <c r="Y148" s="119">
        <f t="shared" si="52"/>
        <v>0</v>
      </c>
      <c r="Z148" s="107">
        <f t="shared" si="70"/>
        <v>0</v>
      </c>
      <c r="AA148" s="105">
        <f t="shared" si="71"/>
        <v>0</v>
      </c>
      <c r="AB148" s="115">
        <f t="shared" si="72"/>
        <v>0</v>
      </c>
      <c r="AC148" s="116">
        <f t="shared" si="73"/>
        <v>0</v>
      </c>
      <c r="AD148" s="110">
        <v>10</v>
      </c>
    </row>
    <row r="149" spans="1:30" x14ac:dyDescent="0.25">
      <c r="A149" s="2">
        <v>0</v>
      </c>
      <c r="B149" s="4">
        <v>0</v>
      </c>
      <c r="C149" s="4"/>
      <c r="D149" s="5" t="s">
        <v>8</v>
      </c>
      <c r="E149" s="6">
        <f t="shared" si="53"/>
        <v>0</v>
      </c>
      <c r="F149" s="88">
        <f t="shared" si="54"/>
        <v>0</v>
      </c>
      <c r="G149" s="1">
        <v>0</v>
      </c>
      <c r="H149" s="1">
        <f t="shared" si="55"/>
        <v>0</v>
      </c>
      <c r="I149" s="1">
        <f t="shared" si="56"/>
        <v>0</v>
      </c>
      <c r="J149" s="1">
        <f t="shared" si="75"/>
        <v>0</v>
      </c>
      <c r="K149" s="1">
        <f t="shared" si="58"/>
        <v>0</v>
      </c>
      <c r="L149" s="1">
        <f t="shared" si="59"/>
        <v>0</v>
      </c>
      <c r="M149" s="1">
        <f t="shared" si="60"/>
        <v>0</v>
      </c>
      <c r="N149" s="1">
        <f t="shared" si="61"/>
        <v>0</v>
      </c>
      <c r="O149" s="1">
        <f t="shared" si="62"/>
        <v>0</v>
      </c>
      <c r="P149" s="1">
        <f t="shared" si="63"/>
        <v>0</v>
      </c>
      <c r="Q149" s="1">
        <f t="shared" si="74"/>
        <v>0</v>
      </c>
      <c r="R149" s="1">
        <f t="shared" si="64"/>
        <v>0</v>
      </c>
      <c r="S149" s="1">
        <f t="shared" si="65"/>
        <v>0</v>
      </c>
      <c r="T149" s="1">
        <f t="shared" si="66"/>
        <v>0</v>
      </c>
      <c r="U149" s="1">
        <v>0</v>
      </c>
      <c r="V149" s="1">
        <f t="shared" si="67"/>
        <v>0</v>
      </c>
      <c r="W149" s="102">
        <f t="shared" si="68"/>
        <v>0</v>
      </c>
      <c r="X149" s="115">
        <f t="shared" si="69"/>
        <v>0</v>
      </c>
      <c r="Y149" s="119">
        <f t="shared" si="52"/>
        <v>0</v>
      </c>
      <c r="Z149" s="107">
        <f t="shared" si="70"/>
        <v>0</v>
      </c>
      <c r="AA149" s="105">
        <f t="shared" si="71"/>
        <v>0</v>
      </c>
      <c r="AB149" s="115">
        <f t="shared" si="72"/>
        <v>0</v>
      </c>
      <c r="AC149" s="116">
        <f t="shared" si="73"/>
        <v>0</v>
      </c>
      <c r="AD149" s="110">
        <v>11</v>
      </c>
    </row>
    <row r="150" spans="1:30" x14ac:dyDescent="0.25">
      <c r="A150" s="2">
        <v>0</v>
      </c>
      <c r="B150" s="4">
        <v>0</v>
      </c>
      <c r="C150" s="4"/>
      <c r="D150" s="5" t="s">
        <v>8</v>
      </c>
      <c r="E150" s="6">
        <f t="shared" si="53"/>
        <v>0</v>
      </c>
      <c r="F150" s="88">
        <f t="shared" si="54"/>
        <v>0</v>
      </c>
      <c r="G150" s="1">
        <v>0</v>
      </c>
      <c r="H150" s="1">
        <f t="shared" si="55"/>
        <v>0</v>
      </c>
      <c r="I150" s="1">
        <f t="shared" si="56"/>
        <v>0</v>
      </c>
      <c r="J150" s="1">
        <f t="shared" si="75"/>
        <v>0</v>
      </c>
      <c r="K150" s="1">
        <f t="shared" si="58"/>
        <v>0</v>
      </c>
      <c r="L150" s="1">
        <f t="shared" si="59"/>
        <v>0</v>
      </c>
      <c r="M150" s="1">
        <f t="shared" si="60"/>
        <v>0</v>
      </c>
      <c r="N150" s="1">
        <f t="shared" si="61"/>
        <v>0</v>
      </c>
      <c r="O150" s="1">
        <f t="shared" si="62"/>
        <v>0</v>
      </c>
      <c r="P150" s="1">
        <f t="shared" si="63"/>
        <v>0</v>
      </c>
      <c r="Q150" s="1">
        <f t="shared" si="74"/>
        <v>0</v>
      </c>
      <c r="R150" s="1">
        <f t="shared" si="64"/>
        <v>0</v>
      </c>
      <c r="S150" s="1">
        <f t="shared" si="65"/>
        <v>0</v>
      </c>
      <c r="T150" s="1">
        <f t="shared" si="66"/>
        <v>0</v>
      </c>
      <c r="U150" s="1">
        <v>0</v>
      </c>
      <c r="V150" s="1">
        <f t="shared" si="67"/>
        <v>0</v>
      </c>
      <c r="W150" s="102">
        <f t="shared" si="68"/>
        <v>0</v>
      </c>
      <c r="X150" s="115">
        <f t="shared" si="69"/>
        <v>0</v>
      </c>
      <c r="Y150" s="119">
        <f t="shared" si="52"/>
        <v>0</v>
      </c>
      <c r="Z150" s="107">
        <f t="shared" si="70"/>
        <v>0</v>
      </c>
      <c r="AA150" s="105">
        <f t="shared" si="71"/>
        <v>0</v>
      </c>
      <c r="AB150" s="115">
        <f t="shared" si="72"/>
        <v>0</v>
      </c>
      <c r="AC150" s="116">
        <f t="shared" si="73"/>
        <v>0</v>
      </c>
      <c r="AD150" s="110">
        <v>12</v>
      </c>
    </row>
    <row r="151" spans="1:30" x14ac:dyDescent="0.25">
      <c r="A151" s="2">
        <v>0</v>
      </c>
      <c r="B151" s="4">
        <v>0</v>
      </c>
      <c r="C151" s="4"/>
      <c r="D151" s="5" t="s">
        <v>8</v>
      </c>
      <c r="E151" s="6">
        <f t="shared" si="53"/>
        <v>0</v>
      </c>
      <c r="F151" s="88">
        <f t="shared" si="54"/>
        <v>0</v>
      </c>
      <c r="G151" s="1">
        <v>0</v>
      </c>
      <c r="H151" s="1">
        <f t="shared" si="55"/>
        <v>0</v>
      </c>
      <c r="I151" s="1">
        <f t="shared" si="56"/>
        <v>0</v>
      </c>
      <c r="J151" s="1">
        <f t="shared" si="75"/>
        <v>0</v>
      </c>
      <c r="K151" s="1">
        <f t="shared" si="58"/>
        <v>0</v>
      </c>
      <c r="L151" s="1">
        <f t="shared" si="59"/>
        <v>0</v>
      </c>
      <c r="M151" s="1">
        <f t="shared" si="60"/>
        <v>0</v>
      </c>
      <c r="N151" s="1">
        <f t="shared" si="61"/>
        <v>0</v>
      </c>
      <c r="O151" s="1">
        <f t="shared" si="62"/>
        <v>0</v>
      </c>
      <c r="P151" s="1">
        <f t="shared" si="63"/>
        <v>0</v>
      </c>
      <c r="Q151" s="1">
        <f t="shared" si="74"/>
        <v>0</v>
      </c>
      <c r="R151" s="1">
        <f t="shared" si="64"/>
        <v>0</v>
      </c>
      <c r="S151" s="1">
        <f t="shared" si="65"/>
        <v>0</v>
      </c>
      <c r="T151" s="1">
        <f t="shared" si="66"/>
        <v>0</v>
      </c>
      <c r="U151" s="1">
        <v>0</v>
      </c>
      <c r="V151" s="1">
        <f t="shared" si="67"/>
        <v>0</v>
      </c>
      <c r="W151" s="102">
        <f t="shared" si="68"/>
        <v>0</v>
      </c>
      <c r="X151" s="115">
        <f t="shared" si="69"/>
        <v>0</v>
      </c>
      <c r="Y151" s="119">
        <f t="shared" si="52"/>
        <v>0</v>
      </c>
      <c r="Z151" s="107">
        <f t="shared" si="70"/>
        <v>0</v>
      </c>
      <c r="AA151" s="105">
        <f t="shared" si="71"/>
        <v>0</v>
      </c>
      <c r="AB151" s="115">
        <f t="shared" si="72"/>
        <v>0</v>
      </c>
      <c r="AC151" s="116">
        <f t="shared" si="73"/>
        <v>0</v>
      </c>
      <c r="AD151" s="110">
        <v>13</v>
      </c>
    </row>
    <row r="152" spans="1:30" x14ac:dyDescent="0.25">
      <c r="A152" s="2">
        <v>0</v>
      </c>
      <c r="B152" s="4">
        <v>0</v>
      </c>
      <c r="C152" s="4"/>
      <c r="D152" s="5" t="s">
        <v>8</v>
      </c>
      <c r="E152" s="6">
        <f t="shared" si="53"/>
        <v>0</v>
      </c>
      <c r="F152" s="88">
        <f t="shared" si="54"/>
        <v>0</v>
      </c>
      <c r="G152" s="1">
        <v>0</v>
      </c>
      <c r="H152" s="1">
        <f t="shared" si="55"/>
        <v>0</v>
      </c>
      <c r="I152" s="1">
        <f t="shared" si="56"/>
        <v>0</v>
      </c>
      <c r="J152" s="1">
        <f t="shared" si="75"/>
        <v>0</v>
      </c>
      <c r="K152" s="1">
        <f t="shared" si="58"/>
        <v>0</v>
      </c>
      <c r="L152" s="1">
        <f t="shared" si="59"/>
        <v>0</v>
      </c>
      <c r="M152" s="1">
        <f t="shared" si="60"/>
        <v>0</v>
      </c>
      <c r="N152" s="1">
        <f t="shared" si="61"/>
        <v>0</v>
      </c>
      <c r="O152" s="1">
        <f t="shared" si="62"/>
        <v>0</v>
      </c>
      <c r="P152" s="1">
        <f t="shared" si="63"/>
        <v>0</v>
      </c>
      <c r="Q152" s="1">
        <f t="shared" si="74"/>
        <v>0</v>
      </c>
      <c r="R152" s="1">
        <f t="shared" si="64"/>
        <v>0</v>
      </c>
      <c r="S152" s="1">
        <f t="shared" si="65"/>
        <v>0</v>
      </c>
      <c r="T152" s="1">
        <f t="shared" si="66"/>
        <v>0</v>
      </c>
      <c r="U152" s="1">
        <v>0</v>
      </c>
      <c r="V152" s="1">
        <f t="shared" si="67"/>
        <v>0</v>
      </c>
      <c r="W152" s="102">
        <f t="shared" si="68"/>
        <v>0</v>
      </c>
      <c r="X152" s="115">
        <f t="shared" si="69"/>
        <v>0</v>
      </c>
      <c r="Y152" s="119">
        <f t="shared" si="52"/>
        <v>0</v>
      </c>
      <c r="Z152" s="107">
        <f t="shared" si="70"/>
        <v>0</v>
      </c>
      <c r="AA152" s="105">
        <f t="shared" si="71"/>
        <v>0</v>
      </c>
      <c r="AB152" s="115">
        <f t="shared" si="72"/>
        <v>0</v>
      </c>
      <c r="AC152" s="116">
        <f t="shared" si="73"/>
        <v>0</v>
      </c>
      <c r="AD152" s="110">
        <v>14</v>
      </c>
    </row>
    <row r="153" spans="1:30" x14ac:dyDescent="0.25">
      <c r="A153" s="2">
        <v>0</v>
      </c>
      <c r="B153" s="4">
        <v>0</v>
      </c>
      <c r="C153" s="4"/>
      <c r="D153" s="5" t="s">
        <v>8</v>
      </c>
      <c r="E153" s="6">
        <f t="shared" si="53"/>
        <v>0</v>
      </c>
      <c r="F153" s="88">
        <f t="shared" si="54"/>
        <v>0</v>
      </c>
      <c r="G153" s="1">
        <v>0</v>
      </c>
      <c r="H153" s="1">
        <f t="shared" si="55"/>
        <v>0</v>
      </c>
      <c r="I153" s="1">
        <f t="shared" si="56"/>
        <v>0</v>
      </c>
      <c r="J153" s="1">
        <f t="shared" si="75"/>
        <v>0</v>
      </c>
      <c r="K153" s="1">
        <f t="shared" si="58"/>
        <v>0</v>
      </c>
      <c r="L153" s="1">
        <f t="shared" si="59"/>
        <v>0</v>
      </c>
      <c r="M153" s="1">
        <f t="shared" si="60"/>
        <v>0</v>
      </c>
      <c r="N153" s="1">
        <f t="shared" si="61"/>
        <v>0</v>
      </c>
      <c r="O153" s="1">
        <f t="shared" si="62"/>
        <v>0</v>
      </c>
      <c r="P153" s="1">
        <f t="shared" si="63"/>
        <v>0</v>
      </c>
      <c r="Q153" s="1">
        <f t="shared" si="74"/>
        <v>0</v>
      </c>
      <c r="R153" s="1">
        <f t="shared" si="64"/>
        <v>0</v>
      </c>
      <c r="S153" s="1">
        <f t="shared" si="65"/>
        <v>0</v>
      </c>
      <c r="T153" s="1">
        <f t="shared" si="66"/>
        <v>0</v>
      </c>
      <c r="U153" s="1">
        <v>0</v>
      </c>
      <c r="V153" s="1">
        <f t="shared" si="67"/>
        <v>0</v>
      </c>
      <c r="W153" s="102">
        <f t="shared" si="68"/>
        <v>0</v>
      </c>
      <c r="X153" s="115">
        <f t="shared" si="69"/>
        <v>0</v>
      </c>
      <c r="Y153" s="119">
        <f t="shared" si="52"/>
        <v>0</v>
      </c>
      <c r="Z153" s="107">
        <f t="shared" si="70"/>
        <v>0</v>
      </c>
      <c r="AA153" s="105">
        <f t="shared" si="71"/>
        <v>0</v>
      </c>
      <c r="AB153" s="115">
        <f t="shared" si="72"/>
        <v>0</v>
      </c>
      <c r="AC153" s="116">
        <f t="shared" si="73"/>
        <v>0</v>
      </c>
      <c r="AD153" s="110">
        <v>15</v>
      </c>
    </row>
    <row r="154" spans="1:30" x14ac:dyDescent="0.25">
      <c r="A154" s="2">
        <v>0</v>
      </c>
      <c r="B154" s="4">
        <v>0</v>
      </c>
      <c r="C154" s="4"/>
      <c r="D154" s="5" t="s">
        <v>8</v>
      </c>
      <c r="E154" s="6">
        <f t="shared" si="53"/>
        <v>0</v>
      </c>
      <c r="F154" s="88">
        <f t="shared" si="54"/>
        <v>0</v>
      </c>
      <c r="G154" s="1">
        <v>0</v>
      </c>
      <c r="H154" s="1">
        <f t="shared" si="55"/>
        <v>0</v>
      </c>
      <c r="I154" s="1">
        <f t="shared" si="56"/>
        <v>0</v>
      </c>
      <c r="J154" s="1">
        <f t="shared" si="75"/>
        <v>0</v>
      </c>
      <c r="K154" s="1">
        <f t="shared" si="58"/>
        <v>0</v>
      </c>
      <c r="L154" s="1">
        <f t="shared" si="59"/>
        <v>0</v>
      </c>
      <c r="M154" s="1">
        <f t="shared" si="60"/>
        <v>0</v>
      </c>
      <c r="N154" s="1">
        <f t="shared" si="61"/>
        <v>0</v>
      </c>
      <c r="O154" s="1">
        <f t="shared" si="62"/>
        <v>0</v>
      </c>
      <c r="P154" s="1">
        <f t="shared" si="63"/>
        <v>0</v>
      </c>
      <c r="Q154" s="1">
        <f t="shared" si="74"/>
        <v>0</v>
      </c>
      <c r="R154" s="1">
        <f t="shared" si="64"/>
        <v>0</v>
      </c>
      <c r="S154" s="1">
        <f t="shared" si="65"/>
        <v>0</v>
      </c>
      <c r="T154" s="1">
        <f t="shared" si="66"/>
        <v>0</v>
      </c>
      <c r="U154" s="1">
        <v>0</v>
      </c>
      <c r="V154" s="1">
        <f t="shared" si="67"/>
        <v>0</v>
      </c>
      <c r="W154" s="102">
        <f t="shared" si="68"/>
        <v>0</v>
      </c>
      <c r="X154" s="115">
        <f t="shared" si="69"/>
        <v>0</v>
      </c>
      <c r="Y154" s="119">
        <f t="shared" si="52"/>
        <v>0</v>
      </c>
      <c r="Z154" s="107">
        <f t="shared" si="70"/>
        <v>0</v>
      </c>
      <c r="AA154" s="105">
        <f t="shared" si="71"/>
        <v>0</v>
      </c>
      <c r="AB154" s="115">
        <f t="shared" si="72"/>
        <v>0</v>
      </c>
      <c r="AC154" s="116">
        <f t="shared" si="73"/>
        <v>0</v>
      </c>
      <c r="AD154" s="110">
        <v>16</v>
      </c>
    </row>
    <row r="155" spans="1:30" x14ac:dyDescent="0.25">
      <c r="A155" s="2">
        <v>0</v>
      </c>
      <c r="B155" s="4">
        <v>0</v>
      </c>
      <c r="C155" s="4"/>
      <c r="D155" s="5" t="s">
        <v>8</v>
      </c>
      <c r="E155" s="6">
        <f t="shared" si="53"/>
        <v>0</v>
      </c>
      <c r="F155" s="88">
        <f t="shared" si="54"/>
        <v>0</v>
      </c>
      <c r="G155" s="1">
        <v>0</v>
      </c>
      <c r="H155" s="1">
        <f t="shared" si="55"/>
        <v>0</v>
      </c>
      <c r="I155" s="1">
        <f t="shared" si="56"/>
        <v>0</v>
      </c>
      <c r="J155" s="1">
        <f t="shared" si="75"/>
        <v>0</v>
      </c>
      <c r="K155" s="1">
        <f t="shared" si="58"/>
        <v>0</v>
      </c>
      <c r="L155" s="1">
        <f t="shared" si="59"/>
        <v>0</v>
      </c>
      <c r="M155" s="1">
        <f t="shared" si="60"/>
        <v>0</v>
      </c>
      <c r="N155" s="1">
        <f t="shared" si="61"/>
        <v>0</v>
      </c>
      <c r="O155" s="1">
        <f t="shared" si="62"/>
        <v>0</v>
      </c>
      <c r="P155" s="1">
        <f t="shared" si="63"/>
        <v>0</v>
      </c>
      <c r="Q155" s="1">
        <f t="shared" si="74"/>
        <v>0</v>
      </c>
      <c r="R155" s="1">
        <f t="shared" si="64"/>
        <v>0</v>
      </c>
      <c r="S155" s="1">
        <f t="shared" si="65"/>
        <v>0</v>
      </c>
      <c r="T155" s="1">
        <f t="shared" si="66"/>
        <v>0</v>
      </c>
      <c r="U155" s="1">
        <v>0</v>
      </c>
      <c r="V155" s="1">
        <f t="shared" si="67"/>
        <v>0</v>
      </c>
      <c r="W155" s="102">
        <f t="shared" si="68"/>
        <v>0</v>
      </c>
      <c r="X155" s="115">
        <f t="shared" si="69"/>
        <v>0</v>
      </c>
      <c r="Y155" s="119">
        <f t="shared" si="52"/>
        <v>0</v>
      </c>
      <c r="Z155" s="107">
        <f t="shared" si="70"/>
        <v>0</v>
      </c>
      <c r="AA155" s="105">
        <f t="shared" si="71"/>
        <v>0</v>
      </c>
      <c r="AB155" s="115">
        <f t="shared" si="72"/>
        <v>0</v>
      </c>
      <c r="AC155" s="116">
        <f t="shared" si="73"/>
        <v>0</v>
      </c>
      <c r="AD155" s="110">
        <v>17</v>
      </c>
    </row>
    <row r="156" spans="1:30" x14ac:dyDescent="0.25">
      <c r="A156" s="2">
        <v>0</v>
      </c>
      <c r="B156" s="4">
        <v>0</v>
      </c>
      <c r="C156" s="4"/>
      <c r="D156" s="5" t="s">
        <v>8</v>
      </c>
      <c r="E156" s="6">
        <f t="shared" si="53"/>
        <v>0</v>
      </c>
      <c r="F156" s="88">
        <f t="shared" si="54"/>
        <v>0</v>
      </c>
      <c r="G156" s="1">
        <v>0</v>
      </c>
      <c r="H156" s="1">
        <f t="shared" si="55"/>
        <v>0</v>
      </c>
      <c r="I156" s="1">
        <f t="shared" si="56"/>
        <v>0</v>
      </c>
      <c r="J156" s="1">
        <f t="shared" si="75"/>
        <v>0</v>
      </c>
      <c r="K156" s="1">
        <f t="shared" si="58"/>
        <v>0</v>
      </c>
      <c r="L156" s="1">
        <f t="shared" si="59"/>
        <v>0</v>
      </c>
      <c r="M156" s="1">
        <f t="shared" si="60"/>
        <v>0</v>
      </c>
      <c r="N156" s="1">
        <f t="shared" si="61"/>
        <v>0</v>
      </c>
      <c r="O156" s="1">
        <f t="shared" si="62"/>
        <v>0</v>
      </c>
      <c r="P156" s="1">
        <f t="shared" si="63"/>
        <v>0</v>
      </c>
      <c r="Q156" s="1">
        <f t="shared" si="74"/>
        <v>0</v>
      </c>
      <c r="R156" s="1">
        <f t="shared" si="64"/>
        <v>0</v>
      </c>
      <c r="S156" s="1">
        <f t="shared" si="65"/>
        <v>0</v>
      </c>
      <c r="T156" s="1">
        <f t="shared" si="66"/>
        <v>0</v>
      </c>
      <c r="U156" s="1">
        <v>0</v>
      </c>
      <c r="V156" s="1">
        <f t="shared" si="67"/>
        <v>0</v>
      </c>
      <c r="W156" s="102">
        <f t="shared" si="68"/>
        <v>0</v>
      </c>
      <c r="X156" s="115">
        <f t="shared" si="69"/>
        <v>0</v>
      </c>
      <c r="Y156" s="119">
        <f t="shared" si="52"/>
        <v>0</v>
      </c>
      <c r="Z156" s="107">
        <f t="shared" si="70"/>
        <v>0</v>
      </c>
      <c r="AA156" s="105">
        <f t="shared" si="71"/>
        <v>0</v>
      </c>
      <c r="AB156" s="115">
        <f t="shared" si="72"/>
        <v>0</v>
      </c>
      <c r="AC156" s="116">
        <f t="shared" si="73"/>
        <v>0</v>
      </c>
      <c r="AD156" s="110">
        <v>18</v>
      </c>
    </row>
    <row r="157" spans="1:30" x14ac:dyDescent="0.25">
      <c r="A157" s="2">
        <v>0</v>
      </c>
      <c r="B157" s="4">
        <v>0</v>
      </c>
      <c r="C157" s="4"/>
      <c r="D157" s="5" t="s">
        <v>8</v>
      </c>
      <c r="E157" s="6">
        <f t="shared" si="53"/>
        <v>0</v>
      </c>
      <c r="F157" s="88">
        <f t="shared" si="54"/>
        <v>0</v>
      </c>
      <c r="G157" s="1">
        <v>0</v>
      </c>
      <c r="H157" s="1">
        <f t="shared" si="55"/>
        <v>0</v>
      </c>
      <c r="I157" s="1">
        <f t="shared" si="56"/>
        <v>0</v>
      </c>
      <c r="J157" s="1">
        <f t="shared" si="75"/>
        <v>0</v>
      </c>
      <c r="K157" s="1">
        <f t="shared" si="58"/>
        <v>0</v>
      </c>
      <c r="L157" s="1">
        <f t="shared" si="59"/>
        <v>0</v>
      </c>
      <c r="M157" s="1">
        <f t="shared" si="60"/>
        <v>0</v>
      </c>
      <c r="N157" s="1">
        <f t="shared" si="61"/>
        <v>0</v>
      </c>
      <c r="O157" s="1">
        <f t="shared" si="62"/>
        <v>0</v>
      </c>
      <c r="P157" s="1">
        <f t="shared" si="63"/>
        <v>0</v>
      </c>
      <c r="Q157" s="1">
        <f t="shared" si="74"/>
        <v>0</v>
      </c>
      <c r="R157" s="1">
        <f t="shared" si="64"/>
        <v>0</v>
      </c>
      <c r="S157" s="1">
        <f t="shared" si="65"/>
        <v>0</v>
      </c>
      <c r="T157" s="1">
        <f t="shared" si="66"/>
        <v>0</v>
      </c>
      <c r="U157" s="1">
        <v>0</v>
      </c>
      <c r="V157" s="1">
        <f t="shared" si="67"/>
        <v>0</v>
      </c>
      <c r="W157" s="102">
        <f t="shared" si="68"/>
        <v>0</v>
      </c>
      <c r="X157" s="115">
        <f t="shared" si="69"/>
        <v>0</v>
      </c>
      <c r="Y157" s="119">
        <f t="shared" si="52"/>
        <v>0</v>
      </c>
      <c r="Z157" s="107">
        <f t="shared" si="70"/>
        <v>0</v>
      </c>
      <c r="AA157" s="105">
        <f t="shared" si="71"/>
        <v>0</v>
      </c>
      <c r="AB157" s="115">
        <f t="shared" si="72"/>
        <v>0</v>
      </c>
      <c r="AC157" s="116">
        <f t="shared" si="73"/>
        <v>0</v>
      </c>
      <c r="AD157" s="110">
        <v>19</v>
      </c>
    </row>
    <row r="158" spans="1:30" x14ac:dyDescent="0.25">
      <c r="A158" s="2">
        <v>0</v>
      </c>
      <c r="B158" s="4">
        <v>0</v>
      </c>
      <c r="C158" s="4"/>
      <c r="D158" s="5" t="s">
        <v>8</v>
      </c>
      <c r="E158" s="6">
        <f t="shared" si="53"/>
        <v>0</v>
      </c>
      <c r="F158" s="88">
        <f t="shared" si="54"/>
        <v>0</v>
      </c>
      <c r="G158" s="1">
        <v>0</v>
      </c>
      <c r="H158" s="1">
        <f t="shared" si="55"/>
        <v>0</v>
      </c>
      <c r="I158" s="1">
        <f t="shared" si="56"/>
        <v>0</v>
      </c>
      <c r="J158" s="1">
        <f t="shared" si="75"/>
        <v>0</v>
      </c>
      <c r="K158" s="1">
        <f t="shared" si="58"/>
        <v>0</v>
      </c>
      <c r="L158" s="1">
        <f t="shared" si="59"/>
        <v>0</v>
      </c>
      <c r="M158" s="1">
        <f t="shared" si="60"/>
        <v>0</v>
      </c>
      <c r="N158" s="1">
        <f t="shared" si="61"/>
        <v>0</v>
      </c>
      <c r="O158" s="1">
        <f t="shared" si="62"/>
        <v>0</v>
      </c>
      <c r="P158" s="1">
        <f t="shared" si="63"/>
        <v>0</v>
      </c>
      <c r="Q158" s="1">
        <f t="shared" si="74"/>
        <v>0</v>
      </c>
      <c r="R158" s="1">
        <f t="shared" si="64"/>
        <v>0</v>
      </c>
      <c r="S158" s="1">
        <f t="shared" si="65"/>
        <v>0</v>
      </c>
      <c r="T158" s="1">
        <f t="shared" si="66"/>
        <v>0</v>
      </c>
      <c r="U158" s="1">
        <v>0</v>
      </c>
      <c r="V158" s="1">
        <f t="shared" si="67"/>
        <v>0</v>
      </c>
      <c r="W158" s="102">
        <f t="shared" si="68"/>
        <v>0</v>
      </c>
      <c r="X158" s="115">
        <f t="shared" si="69"/>
        <v>0</v>
      </c>
      <c r="Y158" s="119">
        <f t="shared" si="52"/>
        <v>0</v>
      </c>
      <c r="Z158" s="107">
        <f t="shared" si="70"/>
        <v>0</v>
      </c>
      <c r="AA158" s="105">
        <f t="shared" si="71"/>
        <v>0</v>
      </c>
      <c r="AB158" s="115">
        <f t="shared" si="72"/>
        <v>0</v>
      </c>
      <c r="AC158" s="116">
        <f t="shared" si="73"/>
        <v>0</v>
      </c>
      <c r="AD158" s="110">
        <v>20</v>
      </c>
    </row>
    <row r="159" spans="1:30" x14ac:dyDescent="0.25">
      <c r="A159" s="2">
        <v>0</v>
      </c>
      <c r="B159" s="4">
        <v>0</v>
      </c>
      <c r="C159" s="4"/>
      <c r="D159" s="5" t="s">
        <v>8</v>
      </c>
      <c r="E159" s="6">
        <f t="shared" si="53"/>
        <v>0</v>
      </c>
      <c r="F159" s="88">
        <f t="shared" si="54"/>
        <v>0</v>
      </c>
      <c r="G159" s="1">
        <v>0</v>
      </c>
      <c r="H159" s="1">
        <f t="shared" si="55"/>
        <v>0</v>
      </c>
      <c r="I159" s="1">
        <f t="shared" si="56"/>
        <v>0</v>
      </c>
      <c r="J159" s="1">
        <f t="shared" si="75"/>
        <v>0</v>
      </c>
      <c r="K159" s="1">
        <f t="shared" si="58"/>
        <v>0</v>
      </c>
      <c r="L159" s="1">
        <f t="shared" si="59"/>
        <v>0</v>
      </c>
      <c r="M159" s="1">
        <f t="shared" si="60"/>
        <v>0</v>
      </c>
      <c r="N159" s="1">
        <f t="shared" si="61"/>
        <v>0</v>
      </c>
      <c r="O159" s="1">
        <f t="shared" si="62"/>
        <v>0</v>
      </c>
      <c r="P159" s="1">
        <f t="shared" si="63"/>
        <v>0</v>
      </c>
      <c r="Q159" s="1">
        <f t="shared" si="74"/>
        <v>0</v>
      </c>
      <c r="R159" s="1">
        <f t="shared" si="64"/>
        <v>0</v>
      </c>
      <c r="S159" s="1">
        <f t="shared" si="65"/>
        <v>0</v>
      </c>
      <c r="T159" s="1">
        <f t="shared" si="66"/>
        <v>0</v>
      </c>
      <c r="U159" s="1">
        <v>0</v>
      </c>
      <c r="V159" s="1">
        <f t="shared" si="67"/>
        <v>0</v>
      </c>
      <c r="W159" s="102">
        <f t="shared" si="68"/>
        <v>0</v>
      </c>
      <c r="X159" s="115">
        <f t="shared" si="69"/>
        <v>0</v>
      </c>
      <c r="Y159" s="119">
        <f t="shared" si="52"/>
        <v>0</v>
      </c>
      <c r="Z159" s="107">
        <f t="shared" si="70"/>
        <v>0</v>
      </c>
      <c r="AA159" s="105">
        <f t="shared" si="71"/>
        <v>0</v>
      </c>
      <c r="AB159" s="115">
        <f t="shared" si="72"/>
        <v>0</v>
      </c>
      <c r="AC159" s="116">
        <f t="shared" si="73"/>
        <v>0</v>
      </c>
      <c r="AD159" s="110">
        <v>21</v>
      </c>
    </row>
    <row r="160" spans="1:30" x14ac:dyDescent="0.25">
      <c r="A160" s="2">
        <v>0</v>
      </c>
      <c r="B160" s="4">
        <v>0</v>
      </c>
      <c r="C160" s="4"/>
      <c r="D160" s="5" t="s">
        <v>8</v>
      </c>
      <c r="E160" s="6">
        <f t="shared" si="53"/>
        <v>0</v>
      </c>
      <c r="F160" s="88">
        <f t="shared" si="54"/>
        <v>0</v>
      </c>
      <c r="G160" s="1">
        <v>0</v>
      </c>
      <c r="H160" s="1">
        <f t="shared" si="55"/>
        <v>0</v>
      </c>
      <c r="I160" s="1">
        <f t="shared" si="56"/>
        <v>0</v>
      </c>
      <c r="J160" s="1">
        <f t="shared" si="75"/>
        <v>0</v>
      </c>
      <c r="K160" s="1">
        <f t="shared" si="58"/>
        <v>0</v>
      </c>
      <c r="L160" s="1">
        <f t="shared" si="59"/>
        <v>0</v>
      </c>
      <c r="M160" s="1">
        <f t="shared" si="60"/>
        <v>0</v>
      </c>
      <c r="N160" s="1">
        <f t="shared" si="61"/>
        <v>0</v>
      </c>
      <c r="O160" s="1">
        <f t="shared" si="62"/>
        <v>0</v>
      </c>
      <c r="P160" s="1">
        <f t="shared" si="63"/>
        <v>0</v>
      </c>
      <c r="Q160" s="1">
        <f t="shared" si="74"/>
        <v>0</v>
      </c>
      <c r="R160" s="1">
        <f t="shared" si="64"/>
        <v>0</v>
      </c>
      <c r="S160" s="1">
        <f t="shared" si="65"/>
        <v>0</v>
      </c>
      <c r="T160" s="1">
        <f t="shared" si="66"/>
        <v>0</v>
      </c>
      <c r="U160" s="1">
        <v>0</v>
      </c>
      <c r="V160" s="1">
        <f t="shared" si="67"/>
        <v>0</v>
      </c>
      <c r="W160" s="102">
        <f t="shared" si="68"/>
        <v>0</v>
      </c>
      <c r="X160" s="115">
        <f t="shared" si="69"/>
        <v>0</v>
      </c>
      <c r="Y160" s="119">
        <f t="shared" si="52"/>
        <v>0</v>
      </c>
      <c r="Z160" s="107">
        <f t="shared" si="70"/>
        <v>0</v>
      </c>
      <c r="AA160" s="105">
        <f t="shared" si="71"/>
        <v>0</v>
      </c>
      <c r="AB160" s="115">
        <f t="shared" si="72"/>
        <v>0</v>
      </c>
      <c r="AC160" s="116">
        <f t="shared" si="73"/>
        <v>0</v>
      </c>
      <c r="AD160" s="110">
        <v>22</v>
      </c>
    </row>
    <row r="161" spans="1:30" x14ac:dyDescent="0.25">
      <c r="A161" s="2">
        <v>0</v>
      </c>
      <c r="B161" s="4">
        <v>0</v>
      </c>
      <c r="C161" s="4"/>
      <c r="D161" s="5" t="s">
        <v>8</v>
      </c>
      <c r="E161" s="6">
        <f t="shared" si="53"/>
        <v>0</v>
      </c>
      <c r="F161" s="88">
        <f t="shared" si="54"/>
        <v>0</v>
      </c>
      <c r="G161" s="1">
        <v>0</v>
      </c>
      <c r="H161" s="1">
        <f t="shared" si="55"/>
        <v>0</v>
      </c>
      <c r="I161" s="1">
        <f t="shared" si="56"/>
        <v>0</v>
      </c>
      <c r="J161" s="1">
        <f t="shared" si="75"/>
        <v>0</v>
      </c>
      <c r="K161" s="1">
        <f t="shared" si="58"/>
        <v>0</v>
      </c>
      <c r="L161" s="1">
        <f t="shared" si="59"/>
        <v>0</v>
      </c>
      <c r="M161" s="1">
        <f t="shared" si="60"/>
        <v>0</v>
      </c>
      <c r="N161" s="1">
        <f t="shared" si="61"/>
        <v>0</v>
      </c>
      <c r="O161" s="1">
        <f t="shared" si="62"/>
        <v>0</v>
      </c>
      <c r="P161" s="1">
        <f t="shared" si="63"/>
        <v>0</v>
      </c>
      <c r="Q161" s="1">
        <f t="shared" si="74"/>
        <v>0</v>
      </c>
      <c r="R161" s="1">
        <f t="shared" si="64"/>
        <v>0</v>
      </c>
      <c r="S161" s="1">
        <f t="shared" si="65"/>
        <v>0</v>
      </c>
      <c r="T161" s="1">
        <f t="shared" si="66"/>
        <v>0</v>
      </c>
      <c r="U161" s="1">
        <v>0</v>
      </c>
      <c r="V161" s="1">
        <f t="shared" si="67"/>
        <v>0</v>
      </c>
      <c r="W161" s="102">
        <f t="shared" si="68"/>
        <v>0</v>
      </c>
      <c r="X161" s="115">
        <f t="shared" si="69"/>
        <v>0</v>
      </c>
      <c r="Y161" s="119">
        <f t="shared" si="52"/>
        <v>0</v>
      </c>
      <c r="Z161" s="107">
        <f t="shared" si="70"/>
        <v>0</v>
      </c>
      <c r="AA161" s="105">
        <f t="shared" si="71"/>
        <v>0</v>
      </c>
      <c r="AB161" s="115">
        <f t="shared" si="72"/>
        <v>0</v>
      </c>
      <c r="AC161" s="116">
        <f t="shared" si="73"/>
        <v>0</v>
      </c>
      <c r="AD161" s="110">
        <v>23</v>
      </c>
    </row>
    <row r="162" spans="1:30" x14ac:dyDescent="0.25">
      <c r="A162" s="2">
        <v>0</v>
      </c>
      <c r="B162" s="4">
        <v>0</v>
      </c>
      <c r="C162" s="4"/>
      <c r="D162" s="5" t="s">
        <v>8</v>
      </c>
      <c r="E162" s="6">
        <f t="shared" si="53"/>
        <v>0</v>
      </c>
      <c r="F162" s="88">
        <f t="shared" si="54"/>
        <v>0</v>
      </c>
      <c r="G162" s="1">
        <v>0</v>
      </c>
      <c r="H162" s="1">
        <f t="shared" si="55"/>
        <v>0</v>
      </c>
      <c r="I162" s="1">
        <f t="shared" si="56"/>
        <v>0</v>
      </c>
      <c r="J162" s="1">
        <f t="shared" si="75"/>
        <v>0</v>
      </c>
      <c r="K162" s="1">
        <f t="shared" si="58"/>
        <v>0</v>
      </c>
      <c r="L162" s="1">
        <f t="shared" si="59"/>
        <v>0</v>
      </c>
      <c r="M162" s="1">
        <f t="shared" si="60"/>
        <v>0</v>
      </c>
      <c r="N162" s="1">
        <f t="shared" si="61"/>
        <v>0</v>
      </c>
      <c r="O162" s="1">
        <f t="shared" si="62"/>
        <v>0</v>
      </c>
      <c r="P162" s="1">
        <f t="shared" si="63"/>
        <v>0</v>
      </c>
      <c r="Q162" s="1">
        <f t="shared" si="74"/>
        <v>0</v>
      </c>
      <c r="R162" s="1">
        <f t="shared" si="64"/>
        <v>0</v>
      </c>
      <c r="S162" s="1">
        <f t="shared" si="65"/>
        <v>0</v>
      </c>
      <c r="T162" s="1">
        <f t="shared" si="66"/>
        <v>0</v>
      </c>
      <c r="U162" s="1">
        <v>0</v>
      </c>
      <c r="V162" s="1">
        <f t="shared" si="67"/>
        <v>0</v>
      </c>
      <c r="W162" s="102">
        <f t="shared" si="68"/>
        <v>0</v>
      </c>
      <c r="X162" s="115">
        <f t="shared" si="69"/>
        <v>0</v>
      </c>
      <c r="Y162" s="119">
        <f t="shared" si="52"/>
        <v>0</v>
      </c>
      <c r="Z162" s="107">
        <f t="shared" si="70"/>
        <v>0</v>
      </c>
      <c r="AA162" s="105">
        <f t="shared" si="71"/>
        <v>0</v>
      </c>
      <c r="AB162" s="115">
        <f t="shared" si="72"/>
        <v>0</v>
      </c>
      <c r="AC162" s="116">
        <f t="shared" si="73"/>
        <v>0</v>
      </c>
      <c r="AD162" s="110">
        <v>24</v>
      </c>
    </row>
    <row r="163" spans="1:30" x14ac:dyDescent="0.25">
      <c r="A163" s="2">
        <v>0</v>
      </c>
      <c r="B163" s="4">
        <v>0</v>
      </c>
      <c r="C163" s="4"/>
      <c r="D163" s="5" t="s">
        <v>8</v>
      </c>
      <c r="E163" s="6">
        <f t="shared" si="53"/>
        <v>0</v>
      </c>
      <c r="F163" s="88">
        <f t="shared" si="54"/>
        <v>0</v>
      </c>
      <c r="G163" s="1">
        <v>0</v>
      </c>
      <c r="H163" s="1">
        <f t="shared" si="55"/>
        <v>0</v>
      </c>
      <c r="I163" s="1">
        <f t="shared" si="56"/>
        <v>0</v>
      </c>
      <c r="J163" s="1">
        <f t="shared" si="75"/>
        <v>0</v>
      </c>
      <c r="K163" s="1">
        <f t="shared" si="58"/>
        <v>0</v>
      </c>
      <c r="L163" s="1">
        <f t="shared" si="59"/>
        <v>0</v>
      </c>
      <c r="M163" s="1">
        <f t="shared" si="60"/>
        <v>0</v>
      </c>
      <c r="N163" s="1">
        <f t="shared" si="61"/>
        <v>0</v>
      </c>
      <c r="O163" s="1">
        <f t="shared" si="62"/>
        <v>0</v>
      </c>
      <c r="P163" s="1">
        <f t="shared" si="63"/>
        <v>0</v>
      </c>
      <c r="Q163" s="1">
        <f t="shared" si="74"/>
        <v>0</v>
      </c>
      <c r="R163" s="1">
        <f t="shared" si="64"/>
        <v>0</v>
      </c>
      <c r="S163" s="1">
        <f t="shared" si="65"/>
        <v>0</v>
      </c>
      <c r="T163" s="1">
        <f t="shared" si="66"/>
        <v>0</v>
      </c>
      <c r="U163" s="1">
        <v>0</v>
      </c>
      <c r="V163" s="1">
        <f t="shared" si="67"/>
        <v>0</v>
      </c>
      <c r="W163" s="102">
        <f t="shared" si="68"/>
        <v>0</v>
      </c>
      <c r="X163" s="115">
        <f t="shared" si="69"/>
        <v>0</v>
      </c>
      <c r="Y163" s="119">
        <f t="shared" si="52"/>
        <v>0</v>
      </c>
      <c r="Z163" s="107">
        <f t="shared" si="70"/>
        <v>0</v>
      </c>
      <c r="AA163" s="105">
        <f t="shared" si="71"/>
        <v>0</v>
      </c>
      <c r="AB163" s="115">
        <f t="shared" si="72"/>
        <v>0</v>
      </c>
      <c r="AC163" s="116">
        <f t="shared" si="73"/>
        <v>0</v>
      </c>
      <c r="AD163" s="110">
        <v>25</v>
      </c>
    </row>
    <row r="164" spans="1:30" x14ac:dyDescent="0.25">
      <c r="A164" s="2">
        <v>0</v>
      </c>
      <c r="B164" s="4">
        <v>0</v>
      </c>
      <c r="C164" s="4"/>
      <c r="D164" s="5" t="s">
        <v>8</v>
      </c>
      <c r="E164" s="6">
        <f t="shared" si="53"/>
        <v>0</v>
      </c>
      <c r="F164" s="88">
        <f t="shared" si="54"/>
        <v>0</v>
      </c>
      <c r="G164" s="1">
        <v>0</v>
      </c>
      <c r="H164" s="1">
        <f t="shared" si="55"/>
        <v>0</v>
      </c>
      <c r="I164" s="1">
        <f t="shared" si="56"/>
        <v>0</v>
      </c>
      <c r="J164" s="1">
        <f t="shared" si="75"/>
        <v>0</v>
      </c>
      <c r="K164" s="1">
        <f t="shared" si="58"/>
        <v>0</v>
      </c>
      <c r="L164" s="1">
        <f t="shared" si="59"/>
        <v>0</v>
      </c>
      <c r="M164" s="1">
        <f t="shared" si="60"/>
        <v>0</v>
      </c>
      <c r="N164" s="1">
        <f t="shared" si="61"/>
        <v>0</v>
      </c>
      <c r="O164" s="1">
        <f t="shared" si="62"/>
        <v>0</v>
      </c>
      <c r="P164" s="1">
        <f t="shared" si="63"/>
        <v>0</v>
      </c>
      <c r="Q164" s="1">
        <f t="shared" si="74"/>
        <v>0</v>
      </c>
      <c r="R164" s="1">
        <f t="shared" si="64"/>
        <v>0</v>
      </c>
      <c r="S164" s="1">
        <f t="shared" si="65"/>
        <v>0</v>
      </c>
      <c r="T164" s="1">
        <f t="shared" si="66"/>
        <v>0</v>
      </c>
      <c r="U164" s="1">
        <v>0</v>
      </c>
      <c r="V164" s="1">
        <f t="shared" si="67"/>
        <v>0</v>
      </c>
      <c r="W164" s="102">
        <f t="shared" si="68"/>
        <v>0</v>
      </c>
      <c r="X164" s="115">
        <f t="shared" si="69"/>
        <v>0</v>
      </c>
      <c r="Y164" s="119">
        <f t="shared" si="52"/>
        <v>0</v>
      </c>
      <c r="Z164" s="107">
        <f t="shared" si="70"/>
        <v>0</v>
      </c>
      <c r="AA164" s="105">
        <f t="shared" si="71"/>
        <v>0</v>
      </c>
      <c r="AB164" s="115">
        <f t="shared" si="72"/>
        <v>0</v>
      </c>
      <c r="AC164" s="116">
        <f t="shared" si="73"/>
        <v>0</v>
      </c>
      <c r="AD164" s="110">
        <v>26</v>
      </c>
    </row>
    <row r="165" spans="1:30" x14ac:dyDescent="0.25">
      <c r="A165" s="2">
        <v>0</v>
      </c>
      <c r="B165" s="4">
        <v>0</v>
      </c>
      <c r="C165" s="4"/>
      <c r="D165" s="5" t="s">
        <v>8</v>
      </c>
      <c r="E165" s="6">
        <f t="shared" si="53"/>
        <v>0</v>
      </c>
      <c r="F165" s="88">
        <f t="shared" si="54"/>
        <v>0</v>
      </c>
      <c r="G165" s="1">
        <v>0</v>
      </c>
      <c r="H165" s="1">
        <f t="shared" si="55"/>
        <v>0</v>
      </c>
      <c r="I165" s="1">
        <f t="shared" si="56"/>
        <v>0</v>
      </c>
      <c r="J165" s="1">
        <f t="shared" si="75"/>
        <v>0</v>
      </c>
      <c r="K165" s="1">
        <f t="shared" si="58"/>
        <v>0</v>
      </c>
      <c r="L165" s="1">
        <f t="shared" si="59"/>
        <v>0</v>
      </c>
      <c r="M165" s="1">
        <f t="shared" si="60"/>
        <v>0</v>
      </c>
      <c r="N165" s="1">
        <f t="shared" si="61"/>
        <v>0</v>
      </c>
      <c r="O165" s="1">
        <f t="shared" si="62"/>
        <v>0</v>
      </c>
      <c r="P165" s="1">
        <f t="shared" si="63"/>
        <v>0</v>
      </c>
      <c r="Q165" s="1">
        <f t="shared" si="74"/>
        <v>0</v>
      </c>
      <c r="R165" s="1">
        <f t="shared" si="64"/>
        <v>0</v>
      </c>
      <c r="S165" s="1">
        <f t="shared" si="65"/>
        <v>0</v>
      </c>
      <c r="T165" s="1">
        <f t="shared" si="66"/>
        <v>0</v>
      </c>
      <c r="U165" s="1">
        <v>0</v>
      </c>
      <c r="V165" s="1">
        <f t="shared" si="67"/>
        <v>0</v>
      </c>
      <c r="W165" s="102">
        <f t="shared" si="68"/>
        <v>0</v>
      </c>
      <c r="X165" s="115">
        <f t="shared" si="69"/>
        <v>0</v>
      </c>
      <c r="Y165" s="119">
        <f t="shared" si="52"/>
        <v>0</v>
      </c>
      <c r="Z165" s="107">
        <f t="shared" si="70"/>
        <v>0</v>
      </c>
      <c r="AA165" s="105">
        <f t="shared" si="71"/>
        <v>0</v>
      </c>
      <c r="AB165" s="115">
        <f t="shared" si="72"/>
        <v>0</v>
      </c>
      <c r="AC165" s="116">
        <f t="shared" si="73"/>
        <v>0</v>
      </c>
      <c r="AD165" s="110">
        <v>27</v>
      </c>
    </row>
    <row r="166" spans="1:30" x14ac:dyDescent="0.25">
      <c r="A166" s="2">
        <v>0</v>
      </c>
      <c r="B166" s="4">
        <v>0</v>
      </c>
      <c r="C166" s="4"/>
      <c r="D166" s="5" t="s">
        <v>8</v>
      </c>
      <c r="E166" s="6">
        <f t="shared" si="53"/>
        <v>0</v>
      </c>
      <c r="F166" s="88">
        <f t="shared" si="54"/>
        <v>0</v>
      </c>
      <c r="G166" s="1">
        <v>0</v>
      </c>
      <c r="H166" s="1">
        <f t="shared" si="55"/>
        <v>0</v>
      </c>
      <c r="I166" s="1">
        <f t="shared" si="56"/>
        <v>0</v>
      </c>
      <c r="J166" s="1">
        <f t="shared" si="75"/>
        <v>0</v>
      </c>
      <c r="K166" s="1">
        <f t="shared" si="58"/>
        <v>0</v>
      </c>
      <c r="L166" s="1">
        <f t="shared" si="59"/>
        <v>0</v>
      </c>
      <c r="M166" s="1">
        <f t="shared" si="60"/>
        <v>0</v>
      </c>
      <c r="N166" s="1">
        <f t="shared" si="61"/>
        <v>0</v>
      </c>
      <c r="O166" s="1">
        <f t="shared" si="62"/>
        <v>0</v>
      </c>
      <c r="P166" s="1">
        <f t="shared" si="63"/>
        <v>0</v>
      </c>
      <c r="Q166" s="1">
        <f t="shared" si="74"/>
        <v>0</v>
      </c>
      <c r="R166" s="1">
        <f t="shared" si="64"/>
        <v>0</v>
      </c>
      <c r="S166" s="1">
        <f t="shared" si="65"/>
        <v>0</v>
      </c>
      <c r="T166" s="1">
        <f t="shared" si="66"/>
        <v>0</v>
      </c>
      <c r="U166" s="1">
        <v>0</v>
      </c>
      <c r="V166" s="1">
        <f t="shared" si="67"/>
        <v>0</v>
      </c>
      <c r="W166" s="102">
        <f t="shared" si="68"/>
        <v>0</v>
      </c>
      <c r="X166" s="115">
        <f t="shared" si="69"/>
        <v>0</v>
      </c>
      <c r="Y166" s="119">
        <f t="shared" si="52"/>
        <v>0</v>
      </c>
      <c r="Z166" s="107">
        <f t="shared" si="70"/>
        <v>0</v>
      </c>
      <c r="AA166" s="105">
        <f t="shared" si="71"/>
        <v>0</v>
      </c>
      <c r="AB166" s="115">
        <f t="shared" si="72"/>
        <v>0</v>
      </c>
      <c r="AC166" s="116">
        <f t="shared" si="73"/>
        <v>0</v>
      </c>
      <c r="AD166" s="110">
        <v>28</v>
      </c>
    </row>
    <row r="167" spans="1:30" x14ac:dyDescent="0.25">
      <c r="A167" s="2">
        <v>0</v>
      </c>
      <c r="B167" s="4">
        <v>0</v>
      </c>
      <c r="C167" s="4"/>
      <c r="D167" s="5" t="s">
        <v>8</v>
      </c>
      <c r="E167" s="6">
        <f t="shared" si="53"/>
        <v>0</v>
      </c>
      <c r="F167" s="88">
        <f t="shared" si="54"/>
        <v>0</v>
      </c>
      <c r="G167" s="1">
        <v>0</v>
      </c>
      <c r="H167" s="1">
        <f t="shared" si="55"/>
        <v>0</v>
      </c>
      <c r="I167" s="1">
        <f t="shared" si="56"/>
        <v>0</v>
      </c>
      <c r="J167" s="1">
        <f t="shared" si="75"/>
        <v>0</v>
      </c>
      <c r="K167" s="1">
        <f t="shared" si="58"/>
        <v>0</v>
      </c>
      <c r="L167" s="1">
        <f t="shared" si="59"/>
        <v>0</v>
      </c>
      <c r="M167" s="1">
        <f t="shared" si="60"/>
        <v>0</v>
      </c>
      <c r="N167" s="1">
        <f t="shared" si="61"/>
        <v>0</v>
      </c>
      <c r="O167" s="1">
        <f t="shared" si="62"/>
        <v>0</v>
      </c>
      <c r="P167" s="1">
        <f t="shared" si="63"/>
        <v>0</v>
      </c>
      <c r="Q167" s="1">
        <f t="shared" si="74"/>
        <v>0</v>
      </c>
      <c r="R167" s="1">
        <f t="shared" si="64"/>
        <v>0</v>
      </c>
      <c r="S167" s="1">
        <f t="shared" si="65"/>
        <v>0</v>
      </c>
      <c r="T167" s="1">
        <f t="shared" si="66"/>
        <v>0</v>
      </c>
      <c r="U167" s="1">
        <v>0</v>
      </c>
      <c r="V167" s="1">
        <f t="shared" si="67"/>
        <v>0</v>
      </c>
      <c r="W167" s="102">
        <f t="shared" si="68"/>
        <v>0</v>
      </c>
      <c r="X167" s="115">
        <f t="shared" si="69"/>
        <v>0</v>
      </c>
      <c r="Y167" s="119">
        <f t="shared" si="52"/>
        <v>0</v>
      </c>
      <c r="Z167" s="107">
        <f t="shared" si="70"/>
        <v>0</v>
      </c>
      <c r="AA167" s="105">
        <f t="shared" si="71"/>
        <v>0</v>
      </c>
      <c r="AB167" s="115">
        <f t="shared" si="72"/>
        <v>0</v>
      </c>
      <c r="AC167" s="116">
        <f t="shared" si="73"/>
        <v>0</v>
      </c>
      <c r="AD167" s="110">
        <v>29</v>
      </c>
    </row>
    <row r="168" spans="1:30" x14ac:dyDescent="0.25">
      <c r="A168" s="2">
        <v>0</v>
      </c>
      <c r="B168" s="4">
        <v>0</v>
      </c>
      <c r="C168" s="4"/>
      <c r="D168" s="5" t="s">
        <v>8</v>
      </c>
      <c r="E168" s="6">
        <f t="shared" si="53"/>
        <v>0</v>
      </c>
      <c r="F168" s="88">
        <f t="shared" si="54"/>
        <v>0</v>
      </c>
      <c r="G168" s="1">
        <v>0</v>
      </c>
      <c r="H168" s="1">
        <f t="shared" si="55"/>
        <v>0</v>
      </c>
      <c r="I168" s="1">
        <f t="shared" si="56"/>
        <v>0</v>
      </c>
      <c r="J168" s="1">
        <f t="shared" si="75"/>
        <v>0</v>
      </c>
      <c r="K168" s="1">
        <f t="shared" si="58"/>
        <v>0</v>
      </c>
      <c r="L168" s="1">
        <f t="shared" si="59"/>
        <v>0</v>
      </c>
      <c r="M168" s="1">
        <f t="shared" si="60"/>
        <v>0</v>
      </c>
      <c r="N168" s="1">
        <f t="shared" si="61"/>
        <v>0</v>
      </c>
      <c r="O168" s="1">
        <f t="shared" si="62"/>
        <v>0</v>
      </c>
      <c r="P168" s="1">
        <f t="shared" si="63"/>
        <v>0</v>
      </c>
      <c r="Q168" s="1">
        <f t="shared" si="74"/>
        <v>0</v>
      </c>
      <c r="R168" s="1">
        <f t="shared" si="64"/>
        <v>0</v>
      </c>
      <c r="S168" s="1">
        <f t="shared" si="65"/>
        <v>0</v>
      </c>
      <c r="T168" s="1">
        <f t="shared" si="66"/>
        <v>0</v>
      </c>
      <c r="U168" s="1">
        <v>0</v>
      </c>
      <c r="V168" s="1">
        <f t="shared" si="67"/>
        <v>0</v>
      </c>
      <c r="W168" s="102">
        <f t="shared" si="68"/>
        <v>0</v>
      </c>
      <c r="X168" s="115">
        <f t="shared" si="69"/>
        <v>0</v>
      </c>
      <c r="Y168" s="119">
        <f t="shared" si="52"/>
        <v>0</v>
      </c>
      <c r="Z168" s="107">
        <f t="shared" si="70"/>
        <v>0</v>
      </c>
      <c r="AA168" s="105">
        <f t="shared" si="71"/>
        <v>0</v>
      </c>
      <c r="AB168" s="115">
        <f t="shared" si="72"/>
        <v>0</v>
      </c>
      <c r="AC168" s="116">
        <f t="shared" si="73"/>
        <v>0</v>
      </c>
      <c r="AD168" s="110">
        <v>30</v>
      </c>
    </row>
    <row r="169" spans="1:30" x14ac:dyDescent="0.25">
      <c r="A169" s="2">
        <v>0</v>
      </c>
      <c r="B169" s="4">
        <v>0</v>
      </c>
      <c r="C169" s="4"/>
      <c r="D169" s="5" t="s">
        <v>8</v>
      </c>
      <c r="E169" s="6">
        <f t="shared" si="53"/>
        <v>0</v>
      </c>
      <c r="F169" s="88">
        <f t="shared" si="54"/>
        <v>0</v>
      </c>
      <c r="G169" s="1">
        <v>0</v>
      </c>
      <c r="H169" s="1">
        <f t="shared" si="55"/>
        <v>0</v>
      </c>
      <c r="I169" s="1">
        <f t="shared" si="56"/>
        <v>0</v>
      </c>
      <c r="J169" s="1">
        <f t="shared" si="75"/>
        <v>0</v>
      </c>
      <c r="K169" s="1">
        <f t="shared" si="58"/>
        <v>0</v>
      </c>
      <c r="L169" s="1">
        <f t="shared" si="59"/>
        <v>0</v>
      </c>
      <c r="M169" s="1">
        <f t="shared" si="60"/>
        <v>0</v>
      </c>
      <c r="N169" s="1">
        <f t="shared" si="61"/>
        <v>0</v>
      </c>
      <c r="O169" s="1">
        <f t="shared" si="62"/>
        <v>0</v>
      </c>
      <c r="P169" s="1">
        <f t="shared" si="63"/>
        <v>0</v>
      </c>
      <c r="Q169" s="1">
        <f t="shared" si="74"/>
        <v>0</v>
      </c>
      <c r="R169" s="1">
        <f t="shared" si="64"/>
        <v>0</v>
      </c>
      <c r="S169" s="1">
        <f t="shared" si="65"/>
        <v>0</v>
      </c>
      <c r="T169" s="1">
        <f t="shared" si="66"/>
        <v>0</v>
      </c>
      <c r="U169" s="1">
        <v>0</v>
      </c>
      <c r="V169" s="1">
        <f t="shared" si="67"/>
        <v>0</v>
      </c>
      <c r="W169" s="102">
        <f t="shared" si="68"/>
        <v>0</v>
      </c>
      <c r="X169" s="115">
        <f t="shared" si="69"/>
        <v>0</v>
      </c>
      <c r="Y169" s="119">
        <f t="shared" si="52"/>
        <v>0</v>
      </c>
      <c r="Z169" s="107">
        <f t="shared" si="70"/>
        <v>0</v>
      </c>
      <c r="AA169" s="105">
        <f t="shared" si="71"/>
        <v>0</v>
      </c>
      <c r="AB169" s="115">
        <f t="shared" si="72"/>
        <v>0</v>
      </c>
      <c r="AC169" s="116">
        <f t="shared" si="73"/>
        <v>0</v>
      </c>
      <c r="AD169" s="110">
        <v>31</v>
      </c>
    </row>
    <row r="170" spans="1:30" x14ac:dyDescent="0.25">
      <c r="A170" s="2">
        <v>0</v>
      </c>
      <c r="B170" s="4">
        <v>0</v>
      </c>
      <c r="C170" s="4"/>
      <c r="D170" s="5" t="s">
        <v>8</v>
      </c>
      <c r="E170" s="6">
        <f t="shared" si="53"/>
        <v>0</v>
      </c>
      <c r="F170" s="88">
        <f t="shared" si="54"/>
        <v>0</v>
      </c>
      <c r="G170" s="1">
        <v>0</v>
      </c>
      <c r="H170" s="1">
        <f t="shared" si="55"/>
        <v>0</v>
      </c>
      <c r="I170" s="1">
        <f t="shared" si="56"/>
        <v>0</v>
      </c>
      <c r="J170" s="1">
        <f t="shared" si="75"/>
        <v>0</v>
      </c>
      <c r="K170" s="1">
        <f t="shared" si="58"/>
        <v>0</v>
      </c>
      <c r="L170" s="1">
        <f t="shared" si="59"/>
        <v>0</v>
      </c>
      <c r="M170" s="1">
        <f t="shared" si="60"/>
        <v>0</v>
      </c>
      <c r="N170" s="1">
        <f t="shared" si="61"/>
        <v>0</v>
      </c>
      <c r="O170" s="1">
        <f t="shared" si="62"/>
        <v>0</v>
      </c>
      <c r="P170" s="1">
        <f t="shared" si="63"/>
        <v>0</v>
      </c>
      <c r="Q170" s="1">
        <f t="shared" si="74"/>
        <v>0</v>
      </c>
      <c r="R170" s="1">
        <f t="shared" si="64"/>
        <v>0</v>
      </c>
      <c r="S170" s="1">
        <f t="shared" si="65"/>
        <v>0</v>
      </c>
      <c r="T170" s="1">
        <f t="shared" si="66"/>
        <v>0</v>
      </c>
      <c r="U170" s="1">
        <v>0</v>
      </c>
      <c r="V170" s="1">
        <f t="shared" si="67"/>
        <v>0</v>
      </c>
      <c r="W170" s="102">
        <f t="shared" si="68"/>
        <v>0</v>
      </c>
      <c r="X170" s="115">
        <f t="shared" si="69"/>
        <v>0</v>
      </c>
      <c r="Y170" s="119">
        <f t="shared" si="52"/>
        <v>0</v>
      </c>
      <c r="Z170" s="107">
        <f t="shared" si="70"/>
        <v>0</v>
      </c>
      <c r="AA170" s="105">
        <f t="shared" si="71"/>
        <v>0</v>
      </c>
      <c r="AB170" s="115">
        <f t="shared" si="72"/>
        <v>0</v>
      </c>
      <c r="AC170" s="116">
        <f t="shared" si="73"/>
        <v>0</v>
      </c>
      <c r="AD170" s="110">
        <v>32</v>
      </c>
    </row>
    <row r="171" spans="1:30" x14ac:dyDescent="0.25">
      <c r="A171" s="2">
        <v>0</v>
      </c>
      <c r="B171" s="4">
        <v>0</v>
      </c>
      <c r="C171" s="4"/>
      <c r="D171" s="5" t="s">
        <v>8</v>
      </c>
      <c r="E171" s="6">
        <f t="shared" si="53"/>
        <v>0</v>
      </c>
      <c r="F171" s="88">
        <f t="shared" si="54"/>
        <v>0</v>
      </c>
      <c r="G171" s="1">
        <v>0</v>
      </c>
      <c r="H171" s="1">
        <f t="shared" si="55"/>
        <v>0</v>
      </c>
      <c r="I171" s="1">
        <f t="shared" si="56"/>
        <v>0</v>
      </c>
      <c r="J171" s="1">
        <f t="shared" si="75"/>
        <v>0</v>
      </c>
      <c r="K171" s="1">
        <f t="shared" si="58"/>
        <v>0</v>
      </c>
      <c r="L171" s="1">
        <f t="shared" si="59"/>
        <v>0</v>
      </c>
      <c r="M171" s="1">
        <f t="shared" si="60"/>
        <v>0</v>
      </c>
      <c r="N171" s="1">
        <f t="shared" si="61"/>
        <v>0</v>
      </c>
      <c r="O171" s="1">
        <f t="shared" si="62"/>
        <v>0</v>
      </c>
      <c r="P171" s="1">
        <f t="shared" si="63"/>
        <v>0</v>
      </c>
      <c r="Q171" s="1">
        <f t="shared" si="74"/>
        <v>0</v>
      </c>
      <c r="R171" s="1">
        <f t="shared" si="64"/>
        <v>0</v>
      </c>
      <c r="S171" s="1">
        <f t="shared" si="65"/>
        <v>0</v>
      </c>
      <c r="T171" s="1">
        <f t="shared" si="66"/>
        <v>0</v>
      </c>
      <c r="U171" s="1">
        <v>0</v>
      </c>
      <c r="V171" s="1">
        <f t="shared" si="67"/>
        <v>0</v>
      </c>
      <c r="W171" s="102">
        <f t="shared" si="68"/>
        <v>0</v>
      </c>
      <c r="X171" s="115">
        <f t="shared" si="69"/>
        <v>0</v>
      </c>
      <c r="Y171" s="119">
        <f t="shared" ref="Y171:Y198" si="76">X171*A171*12</f>
        <v>0</v>
      </c>
      <c r="Z171" s="107">
        <f t="shared" si="70"/>
        <v>0</v>
      </c>
      <c r="AA171" s="105">
        <f t="shared" si="71"/>
        <v>0</v>
      </c>
      <c r="AB171" s="115">
        <f t="shared" si="72"/>
        <v>0</v>
      </c>
      <c r="AC171" s="116">
        <f t="shared" si="73"/>
        <v>0</v>
      </c>
      <c r="AD171" s="110">
        <v>33</v>
      </c>
    </row>
    <row r="172" spans="1:30" x14ac:dyDescent="0.25">
      <c r="A172" s="2">
        <v>0</v>
      </c>
      <c r="B172" s="4">
        <v>0</v>
      </c>
      <c r="C172" s="4"/>
      <c r="D172" s="5" t="s">
        <v>8</v>
      </c>
      <c r="E172" s="6">
        <f t="shared" si="53"/>
        <v>0</v>
      </c>
      <c r="F172" s="88">
        <f t="shared" si="54"/>
        <v>0</v>
      </c>
      <c r="G172" s="1">
        <v>0</v>
      </c>
      <c r="H172" s="1">
        <f t="shared" si="55"/>
        <v>0</v>
      </c>
      <c r="I172" s="1">
        <f t="shared" si="56"/>
        <v>0</v>
      </c>
      <c r="J172" s="1">
        <f t="shared" si="75"/>
        <v>0</v>
      </c>
      <c r="K172" s="1">
        <f t="shared" si="58"/>
        <v>0</v>
      </c>
      <c r="L172" s="1">
        <f t="shared" si="59"/>
        <v>0</v>
      </c>
      <c r="M172" s="1">
        <f t="shared" si="60"/>
        <v>0</v>
      </c>
      <c r="N172" s="1">
        <f t="shared" si="61"/>
        <v>0</v>
      </c>
      <c r="O172" s="1">
        <f t="shared" si="62"/>
        <v>0</v>
      </c>
      <c r="P172" s="1">
        <f t="shared" si="63"/>
        <v>0</v>
      </c>
      <c r="Q172" s="1">
        <f t="shared" si="74"/>
        <v>0</v>
      </c>
      <c r="R172" s="1">
        <f t="shared" si="64"/>
        <v>0</v>
      </c>
      <c r="S172" s="1">
        <f t="shared" si="65"/>
        <v>0</v>
      </c>
      <c r="T172" s="1">
        <f t="shared" si="66"/>
        <v>0</v>
      </c>
      <c r="U172" s="1">
        <v>0</v>
      </c>
      <c r="V172" s="1">
        <f t="shared" si="67"/>
        <v>0</v>
      </c>
      <c r="W172" s="102">
        <f t="shared" si="68"/>
        <v>0</v>
      </c>
      <c r="X172" s="115">
        <f t="shared" si="69"/>
        <v>0</v>
      </c>
      <c r="Y172" s="119">
        <f t="shared" si="76"/>
        <v>0</v>
      </c>
      <c r="Z172" s="107">
        <f t="shared" si="70"/>
        <v>0</v>
      </c>
      <c r="AA172" s="105">
        <f t="shared" si="71"/>
        <v>0</v>
      </c>
      <c r="AB172" s="115">
        <f t="shared" si="72"/>
        <v>0</v>
      </c>
      <c r="AC172" s="116">
        <f t="shared" si="73"/>
        <v>0</v>
      </c>
      <c r="AD172" s="110">
        <v>34</v>
      </c>
    </row>
    <row r="173" spans="1:30" x14ac:dyDescent="0.25">
      <c r="A173" s="2">
        <v>0</v>
      </c>
      <c r="B173" s="4">
        <v>0</v>
      </c>
      <c r="C173" s="4"/>
      <c r="D173" s="5" t="s">
        <v>8</v>
      </c>
      <c r="E173" s="6">
        <f t="shared" si="53"/>
        <v>0</v>
      </c>
      <c r="F173" s="88">
        <f t="shared" si="54"/>
        <v>0</v>
      </c>
      <c r="G173" s="1">
        <v>0</v>
      </c>
      <c r="H173" s="1">
        <f t="shared" si="55"/>
        <v>0</v>
      </c>
      <c r="I173" s="1">
        <f t="shared" si="56"/>
        <v>0</v>
      </c>
      <c r="J173" s="1">
        <f t="shared" si="75"/>
        <v>0</v>
      </c>
      <c r="K173" s="1">
        <f t="shared" si="58"/>
        <v>0</v>
      </c>
      <c r="L173" s="1">
        <f t="shared" si="59"/>
        <v>0</v>
      </c>
      <c r="M173" s="1">
        <f t="shared" si="60"/>
        <v>0</v>
      </c>
      <c r="N173" s="1">
        <f t="shared" si="61"/>
        <v>0</v>
      </c>
      <c r="O173" s="1">
        <f t="shared" si="62"/>
        <v>0</v>
      </c>
      <c r="P173" s="1">
        <f t="shared" si="63"/>
        <v>0</v>
      </c>
      <c r="Q173" s="1">
        <f t="shared" si="74"/>
        <v>0</v>
      </c>
      <c r="R173" s="1">
        <f t="shared" si="64"/>
        <v>0</v>
      </c>
      <c r="S173" s="1">
        <f t="shared" si="65"/>
        <v>0</v>
      </c>
      <c r="T173" s="1">
        <f t="shared" si="66"/>
        <v>0</v>
      </c>
      <c r="U173" s="1">
        <v>0</v>
      </c>
      <c r="V173" s="1">
        <f t="shared" si="67"/>
        <v>0</v>
      </c>
      <c r="W173" s="102">
        <f t="shared" si="68"/>
        <v>0</v>
      </c>
      <c r="X173" s="115">
        <f t="shared" si="69"/>
        <v>0</v>
      </c>
      <c r="Y173" s="119">
        <f t="shared" si="76"/>
        <v>0</v>
      </c>
      <c r="Z173" s="107">
        <f t="shared" si="70"/>
        <v>0</v>
      </c>
      <c r="AA173" s="105">
        <f t="shared" si="71"/>
        <v>0</v>
      </c>
      <c r="AB173" s="115">
        <f t="shared" si="72"/>
        <v>0</v>
      </c>
      <c r="AC173" s="116">
        <f t="shared" si="73"/>
        <v>0</v>
      </c>
      <c r="AD173" s="110">
        <v>35</v>
      </c>
    </row>
    <row r="174" spans="1:30" x14ac:dyDescent="0.25">
      <c r="A174" s="2">
        <v>0</v>
      </c>
      <c r="B174" s="4">
        <v>0</v>
      </c>
      <c r="C174" s="4"/>
      <c r="D174" s="5" t="s">
        <v>8</v>
      </c>
      <c r="E174" s="6">
        <f t="shared" si="53"/>
        <v>0</v>
      </c>
      <c r="F174" s="88">
        <f t="shared" si="54"/>
        <v>0</v>
      </c>
      <c r="G174" s="1">
        <v>0</v>
      </c>
      <c r="H174" s="1">
        <f t="shared" si="55"/>
        <v>0</v>
      </c>
      <c r="I174" s="1">
        <f t="shared" si="56"/>
        <v>0</v>
      </c>
      <c r="J174" s="1">
        <f t="shared" si="75"/>
        <v>0</v>
      </c>
      <c r="K174" s="1">
        <f t="shared" si="58"/>
        <v>0</v>
      </c>
      <c r="L174" s="1">
        <f t="shared" si="59"/>
        <v>0</v>
      </c>
      <c r="M174" s="1">
        <f t="shared" si="60"/>
        <v>0</v>
      </c>
      <c r="N174" s="1">
        <f t="shared" si="61"/>
        <v>0</v>
      </c>
      <c r="O174" s="1">
        <f t="shared" si="62"/>
        <v>0</v>
      </c>
      <c r="P174" s="1">
        <f t="shared" si="63"/>
        <v>0</v>
      </c>
      <c r="Q174" s="1">
        <f t="shared" si="74"/>
        <v>0</v>
      </c>
      <c r="R174" s="1">
        <f t="shared" si="64"/>
        <v>0</v>
      </c>
      <c r="S174" s="1">
        <f t="shared" si="65"/>
        <v>0</v>
      </c>
      <c r="T174" s="1">
        <f t="shared" si="66"/>
        <v>0</v>
      </c>
      <c r="U174" s="1">
        <v>0</v>
      </c>
      <c r="V174" s="1">
        <f t="shared" si="67"/>
        <v>0</v>
      </c>
      <c r="W174" s="102">
        <f t="shared" si="68"/>
        <v>0</v>
      </c>
      <c r="X174" s="115">
        <f t="shared" si="69"/>
        <v>0</v>
      </c>
      <c r="Y174" s="119">
        <f t="shared" si="76"/>
        <v>0</v>
      </c>
      <c r="Z174" s="107">
        <f t="shared" si="70"/>
        <v>0</v>
      </c>
      <c r="AA174" s="105">
        <f t="shared" si="71"/>
        <v>0</v>
      </c>
      <c r="AB174" s="115">
        <f t="shared" si="72"/>
        <v>0</v>
      </c>
      <c r="AC174" s="116">
        <f t="shared" si="73"/>
        <v>0</v>
      </c>
      <c r="AD174" s="110">
        <v>36</v>
      </c>
    </row>
    <row r="175" spans="1:30" x14ac:dyDescent="0.25">
      <c r="A175" s="2">
        <v>0</v>
      </c>
      <c r="B175" s="4">
        <v>0</v>
      </c>
      <c r="C175" s="4"/>
      <c r="D175" s="5" t="s">
        <v>8</v>
      </c>
      <c r="E175" s="6">
        <f t="shared" si="53"/>
        <v>0</v>
      </c>
      <c r="F175" s="88">
        <f t="shared" si="54"/>
        <v>0</v>
      </c>
      <c r="G175" s="1">
        <v>0</v>
      </c>
      <c r="H175" s="1">
        <f t="shared" si="55"/>
        <v>0</v>
      </c>
      <c r="I175" s="1">
        <f t="shared" si="56"/>
        <v>0</v>
      </c>
      <c r="J175" s="1">
        <f t="shared" si="75"/>
        <v>0</v>
      </c>
      <c r="K175" s="1">
        <f t="shared" si="58"/>
        <v>0</v>
      </c>
      <c r="L175" s="1">
        <f t="shared" si="59"/>
        <v>0</v>
      </c>
      <c r="M175" s="1">
        <f t="shared" si="60"/>
        <v>0</v>
      </c>
      <c r="N175" s="1">
        <f t="shared" si="61"/>
        <v>0</v>
      </c>
      <c r="O175" s="1">
        <f t="shared" si="62"/>
        <v>0</v>
      </c>
      <c r="P175" s="1">
        <f t="shared" si="63"/>
        <v>0</v>
      </c>
      <c r="Q175" s="1">
        <f t="shared" si="74"/>
        <v>0</v>
      </c>
      <c r="R175" s="1">
        <f t="shared" si="64"/>
        <v>0</v>
      </c>
      <c r="S175" s="1">
        <f t="shared" si="65"/>
        <v>0</v>
      </c>
      <c r="T175" s="1">
        <f t="shared" si="66"/>
        <v>0</v>
      </c>
      <c r="U175" s="1">
        <v>0</v>
      </c>
      <c r="V175" s="1">
        <f t="shared" si="67"/>
        <v>0</v>
      </c>
      <c r="W175" s="102">
        <f t="shared" si="68"/>
        <v>0</v>
      </c>
      <c r="X175" s="115">
        <f t="shared" si="69"/>
        <v>0</v>
      </c>
      <c r="Y175" s="119">
        <f t="shared" si="76"/>
        <v>0</v>
      </c>
      <c r="Z175" s="107">
        <f t="shared" si="70"/>
        <v>0</v>
      </c>
      <c r="AA175" s="105">
        <f t="shared" si="71"/>
        <v>0</v>
      </c>
      <c r="AB175" s="115">
        <f t="shared" si="72"/>
        <v>0</v>
      </c>
      <c r="AC175" s="116">
        <f t="shared" si="73"/>
        <v>0</v>
      </c>
      <c r="AD175" s="110">
        <v>37</v>
      </c>
    </row>
    <row r="176" spans="1:30" x14ac:dyDescent="0.25">
      <c r="A176" s="2">
        <v>0</v>
      </c>
      <c r="B176" s="4">
        <v>0</v>
      </c>
      <c r="C176" s="4"/>
      <c r="D176" s="5" t="s">
        <v>8</v>
      </c>
      <c r="E176" s="6">
        <f t="shared" si="53"/>
        <v>0</v>
      </c>
      <c r="F176" s="88">
        <f t="shared" si="54"/>
        <v>0</v>
      </c>
      <c r="G176" s="1">
        <v>0</v>
      </c>
      <c r="H176" s="1">
        <f t="shared" si="55"/>
        <v>0</v>
      </c>
      <c r="I176" s="1">
        <f t="shared" si="56"/>
        <v>0</v>
      </c>
      <c r="J176" s="1">
        <f t="shared" si="75"/>
        <v>0</v>
      </c>
      <c r="K176" s="1">
        <f t="shared" si="58"/>
        <v>0</v>
      </c>
      <c r="L176" s="1">
        <f t="shared" si="59"/>
        <v>0</v>
      </c>
      <c r="M176" s="1">
        <f t="shared" si="60"/>
        <v>0</v>
      </c>
      <c r="N176" s="1">
        <f t="shared" si="61"/>
        <v>0</v>
      </c>
      <c r="O176" s="1">
        <f t="shared" si="62"/>
        <v>0</v>
      </c>
      <c r="P176" s="1">
        <f t="shared" si="63"/>
        <v>0</v>
      </c>
      <c r="Q176" s="1">
        <f t="shared" si="74"/>
        <v>0</v>
      </c>
      <c r="R176" s="1">
        <f t="shared" si="64"/>
        <v>0</v>
      </c>
      <c r="S176" s="1">
        <f t="shared" si="65"/>
        <v>0</v>
      </c>
      <c r="T176" s="1">
        <f t="shared" si="66"/>
        <v>0</v>
      </c>
      <c r="U176" s="1">
        <v>0</v>
      </c>
      <c r="V176" s="1">
        <f t="shared" si="67"/>
        <v>0</v>
      </c>
      <c r="W176" s="102">
        <f t="shared" si="68"/>
        <v>0</v>
      </c>
      <c r="X176" s="115">
        <f t="shared" si="69"/>
        <v>0</v>
      </c>
      <c r="Y176" s="119">
        <f t="shared" si="76"/>
        <v>0</v>
      </c>
      <c r="Z176" s="107">
        <f t="shared" si="70"/>
        <v>0</v>
      </c>
      <c r="AA176" s="105">
        <f t="shared" si="71"/>
        <v>0</v>
      </c>
      <c r="AB176" s="115">
        <f t="shared" si="72"/>
        <v>0</v>
      </c>
      <c r="AC176" s="116">
        <f t="shared" si="73"/>
        <v>0</v>
      </c>
      <c r="AD176" s="110">
        <v>38</v>
      </c>
    </row>
    <row r="177" spans="1:30" x14ac:dyDescent="0.25">
      <c r="A177" s="2">
        <v>0</v>
      </c>
      <c r="B177" s="4">
        <v>0</v>
      </c>
      <c r="C177" s="4"/>
      <c r="D177" s="5" t="s">
        <v>8</v>
      </c>
      <c r="E177" s="6">
        <f t="shared" si="53"/>
        <v>0</v>
      </c>
      <c r="F177" s="88">
        <f t="shared" si="54"/>
        <v>0</v>
      </c>
      <c r="G177" s="1">
        <v>0</v>
      </c>
      <c r="H177" s="1">
        <f t="shared" si="55"/>
        <v>0</v>
      </c>
      <c r="I177" s="1">
        <f t="shared" si="56"/>
        <v>0</v>
      </c>
      <c r="J177" s="1">
        <f t="shared" si="75"/>
        <v>0</v>
      </c>
      <c r="K177" s="1">
        <f t="shared" si="58"/>
        <v>0</v>
      </c>
      <c r="L177" s="1">
        <f t="shared" si="59"/>
        <v>0</v>
      </c>
      <c r="M177" s="1">
        <f t="shared" si="60"/>
        <v>0</v>
      </c>
      <c r="N177" s="1">
        <f t="shared" si="61"/>
        <v>0</v>
      </c>
      <c r="O177" s="1">
        <f t="shared" si="62"/>
        <v>0</v>
      </c>
      <c r="P177" s="1">
        <f t="shared" si="63"/>
        <v>0</v>
      </c>
      <c r="Q177" s="1">
        <f t="shared" si="74"/>
        <v>0</v>
      </c>
      <c r="R177" s="1">
        <f t="shared" si="64"/>
        <v>0</v>
      </c>
      <c r="S177" s="1">
        <f t="shared" si="65"/>
        <v>0</v>
      </c>
      <c r="T177" s="1">
        <f t="shared" si="66"/>
        <v>0</v>
      </c>
      <c r="U177" s="1">
        <v>0</v>
      </c>
      <c r="V177" s="1">
        <f t="shared" si="67"/>
        <v>0</v>
      </c>
      <c r="W177" s="102">
        <f t="shared" si="68"/>
        <v>0</v>
      </c>
      <c r="X177" s="115">
        <f t="shared" si="69"/>
        <v>0</v>
      </c>
      <c r="Y177" s="119">
        <f t="shared" si="76"/>
        <v>0</v>
      </c>
      <c r="Z177" s="107">
        <f t="shared" si="70"/>
        <v>0</v>
      </c>
      <c r="AA177" s="105">
        <f t="shared" si="71"/>
        <v>0</v>
      </c>
      <c r="AB177" s="115">
        <f t="shared" si="72"/>
        <v>0</v>
      </c>
      <c r="AC177" s="116">
        <f t="shared" si="73"/>
        <v>0</v>
      </c>
      <c r="AD177" s="110">
        <v>39</v>
      </c>
    </row>
    <row r="178" spans="1:30" x14ac:dyDescent="0.25">
      <c r="A178" s="2">
        <v>0</v>
      </c>
      <c r="B178" s="4">
        <v>0</v>
      </c>
      <c r="C178" s="4"/>
      <c r="D178" s="5" t="s">
        <v>8</v>
      </c>
      <c r="E178" s="6">
        <f t="shared" si="53"/>
        <v>0</v>
      </c>
      <c r="F178" s="88">
        <f t="shared" si="54"/>
        <v>0</v>
      </c>
      <c r="G178" s="1">
        <v>0</v>
      </c>
      <c r="H178" s="1">
        <f t="shared" si="55"/>
        <v>0</v>
      </c>
      <c r="I178" s="1">
        <f t="shared" si="56"/>
        <v>0</v>
      </c>
      <c r="J178" s="1">
        <f t="shared" si="75"/>
        <v>0</v>
      </c>
      <c r="K178" s="1">
        <f t="shared" si="58"/>
        <v>0</v>
      </c>
      <c r="L178" s="1">
        <f t="shared" si="59"/>
        <v>0</v>
      </c>
      <c r="M178" s="1">
        <f t="shared" si="60"/>
        <v>0</v>
      </c>
      <c r="N178" s="1">
        <f t="shared" si="61"/>
        <v>0</v>
      </c>
      <c r="O178" s="1">
        <f t="shared" si="62"/>
        <v>0</v>
      </c>
      <c r="P178" s="1">
        <f t="shared" si="63"/>
        <v>0</v>
      </c>
      <c r="Q178" s="1">
        <f t="shared" si="74"/>
        <v>0</v>
      </c>
      <c r="R178" s="1">
        <f t="shared" si="64"/>
        <v>0</v>
      </c>
      <c r="S178" s="1">
        <f t="shared" si="65"/>
        <v>0</v>
      </c>
      <c r="T178" s="1">
        <f t="shared" si="66"/>
        <v>0</v>
      </c>
      <c r="U178" s="1">
        <v>0</v>
      </c>
      <c r="V178" s="1">
        <f t="shared" si="67"/>
        <v>0</v>
      </c>
      <c r="W178" s="102">
        <f t="shared" si="68"/>
        <v>0</v>
      </c>
      <c r="X178" s="115">
        <f t="shared" si="69"/>
        <v>0</v>
      </c>
      <c r="Y178" s="119">
        <f t="shared" si="76"/>
        <v>0</v>
      </c>
      <c r="Z178" s="107">
        <f t="shared" si="70"/>
        <v>0</v>
      </c>
      <c r="AA178" s="105">
        <f t="shared" si="71"/>
        <v>0</v>
      </c>
      <c r="AB178" s="115">
        <f t="shared" si="72"/>
        <v>0</v>
      </c>
      <c r="AC178" s="116">
        <f t="shared" si="73"/>
        <v>0</v>
      </c>
      <c r="AD178" s="110">
        <v>40</v>
      </c>
    </row>
    <row r="179" spans="1:30" x14ac:dyDescent="0.25">
      <c r="A179" s="2">
        <v>0</v>
      </c>
      <c r="B179" s="4">
        <v>0</v>
      </c>
      <c r="C179" s="4"/>
      <c r="D179" s="5" t="s">
        <v>8</v>
      </c>
      <c r="E179" s="6">
        <f t="shared" si="53"/>
        <v>0</v>
      </c>
      <c r="F179" s="88">
        <f t="shared" si="54"/>
        <v>0</v>
      </c>
      <c r="G179" s="1">
        <v>0</v>
      </c>
      <c r="H179" s="1">
        <f t="shared" si="55"/>
        <v>0</v>
      </c>
      <c r="I179" s="1">
        <f t="shared" si="56"/>
        <v>0</v>
      </c>
      <c r="J179" s="1">
        <f t="shared" si="75"/>
        <v>0</v>
      </c>
      <c r="K179" s="1">
        <f t="shared" si="58"/>
        <v>0</v>
      </c>
      <c r="L179" s="1">
        <f t="shared" si="59"/>
        <v>0</v>
      </c>
      <c r="M179" s="1">
        <f t="shared" si="60"/>
        <v>0</v>
      </c>
      <c r="N179" s="1">
        <f t="shared" si="61"/>
        <v>0</v>
      </c>
      <c r="O179" s="1">
        <f t="shared" si="62"/>
        <v>0</v>
      </c>
      <c r="P179" s="1">
        <f t="shared" si="63"/>
        <v>0</v>
      </c>
      <c r="Q179" s="1">
        <f t="shared" si="74"/>
        <v>0</v>
      </c>
      <c r="R179" s="1">
        <f t="shared" si="64"/>
        <v>0</v>
      </c>
      <c r="S179" s="1">
        <f t="shared" si="65"/>
        <v>0</v>
      </c>
      <c r="T179" s="1">
        <f t="shared" si="66"/>
        <v>0</v>
      </c>
      <c r="U179" s="1">
        <v>0</v>
      </c>
      <c r="V179" s="1">
        <f t="shared" si="67"/>
        <v>0</v>
      </c>
      <c r="W179" s="102">
        <f t="shared" si="68"/>
        <v>0</v>
      </c>
      <c r="X179" s="115">
        <f t="shared" si="69"/>
        <v>0</v>
      </c>
      <c r="Y179" s="119">
        <f t="shared" si="76"/>
        <v>0</v>
      </c>
      <c r="Z179" s="107">
        <f t="shared" si="70"/>
        <v>0</v>
      </c>
      <c r="AA179" s="105">
        <f t="shared" si="71"/>
        <v>0</v>
      </c>
      <c r="AB179" s="115">
        <f t="shared" si="72"/>
        <v>0</v>
      </c>
      <c r="AC179" s="116">
        <f t="shared" si="73"/>
        <v>0</v>
      </c>
      <c r="AD179" s="110">
        <v>41</v>
      </c>
    </row>
    <row r="180" spans="1:30" x14ac:dyDescent="0.25">
      <c r="A180" s="2">
        <v>0</v>
      </c>
      <c r="B180" s="4">
        <v>0</v>
      </c>
      <c r="C180" s="4"/>
      <c r="D180" s="5" t="s">
        <v>8</v>
      </c>
      <c r="E180" s="6">
        <f t="shared" si="53"/>
        <v>0</v>
      </c>
      <c r="F180" s="88">
        <f t="shared" si="54"/>
        <v>0</v>
      </c>
      <c r="G180" s="1">
        <v>0</v>
      </c>
      <c r="H180" s="1">
        <f t="shared" si="55"/>
        <v>0</v>
      </c>
      <c r="I180" s="1">
        <f t="shared" si="56"/>
        <v>0</v>
      </c>
      <c r="J180" s="1">
        <f t="shared" si="75"/>
        <v>0</v>
      </c>
      <c r="K180" s="1">
        <f t="shared" si="58"/>
        <v>0</v>
      </c>
      <c r="L180" s="1">
        <f t="shared" si="59"/>
        <v>0</v>
      </c>
      <c r="M180" s="1">
        <f t="shared" si="60"/>
        <v>0</v>
      </c>
      <c r="N180" s="1">
        <f t="shared" si="61"/>
        <v>0</v>
      </c>
      <c r="O180" s="1">
        <f t="shared" si="62"/>
        <v>0</v>
      </c>
      <c r="P180" s="1">
        <f t="shared" si="63"/>
        <v>0</v>
      </c>
      <c r="Q180" s="1">
        <f t="shared" si="74"/>
        <v>0</v>
      </c>
      <c r="R180" s="1">
        <f t="shared" si="64"/>
        <v>0</v>
      </c>
      <c r="S180" s="1">
        <f t="shared" si="65"/>
        <v>0</v>
      </c>
      <c r="T180" s="1">
        <f t="shared" si="66"/>
        <v>0</v>
      </c>
      <c r="U180" s="1">
        <v>0</v>
      </c>
      <c r="V180" s="1">
        <f t="shared" si="67"/>
        <v>0</v>
      </c>
      <c r="W180" s="102">
        <f t="shared" si="68"/>
        <v>0</v>
      </c>
      <c r="X180" s="115">
        <f t="shared" si="69"/>
        <v>0</v>
      </c>
      <c r="Y180" s="119">
        <f t="shared" si="76"/>
        <v>0</v>
      </c>
      <c r="Z180" s="107">
        <f t="shared" si="70"/>
        <v>0</v>
      </c>
      <c r="AA180" s="105">
        <f t="shared" si="71"/>
        <v>0</v>
      </c>
      <c r="AB180" s="115">
        <f t="shared" si="72"/>
        <v>0</v>
      </c>
      <c r="AC180" s="116">
        <f t="shared" si="73"/>
        <v>0</v>
      </c>
      <c r="AD180" s="110">
        <v>42</v>
      </c>
    </row>
    <row r="181" spans="1:30" x14ac:dyDescent="0.25">
      <c r="A181" s="2">
        <v>0</v>
      </c>
      <c r="B181" s="4">
        <v>0</v>
      </c>
      <c r="C181" s="4"/>
      <c r="D181" s="5" t="s">
        <v>8</v>
      </c>
      <c r="E181" s="6">
        <f t="shared" si="53"/>
        <v>0</v>
      </c>
      <c r="F181" s="88">
        <f t="shared" si="54"/>
        <v>0</v>
      </c>
      <c r="G181" s="1">
        <v>0</v>
      </c>
      <c r="H181" s="1">
        <f t="shared" si="55"/>
        <v>0</v>
      </c>
      <c r="I181" s="1">
        <f t="shared" si="56"/>
        <v>0</v>
      </c>
      <c r="J181" s="1">
        <f t="shared" si="75"/>
        <v>0</v>
      </c>
      <c r="K181" s="1">
        <f t="shared" si="58"/>
        <v>0</v>
      </c>
      <c r="L181" s="1">
        <f t="shared" si="59"/>
        <v>0</v>
      </c>
      <c r="M181" s="1">
        <f t="shared" si="60"/>
        <v>0</v>
      </c>
      <c r="N181" s="1">
        <f t="shared" si="61"/>
        <v>0</v>
      </c>
      <c r="O181" s="1">
        <f t="shared" si="62"/>
        <v>0</v>
      </c>
      <c r="P181" s="1">
        <f t="shared" si="63"/>
        <v>0</v>
      </c>
      <c r="Q181" s="1">
        <f t="shared" si="74"/>
        <v>0</v>
      </c>
      <c r="R181" s="1">
        <f t="shared" si="64"/>
        <v>0</v>
      </c>
      <c r="S181" s="1">
        <f t="shared" si="65"/>
        <v>0</v>
      </c>
      <c r="T181" s="1">
        <f t="shared" si="66"/>
        <v>0</v>
      </c>
      <c r="U181" s="1">
        <v>0</v>
      </c>
      <c r="V181" s="1">
        <f t="shared" si="67"/>
        <v>0</v>
      </c>
      <c r="W181" s="102">
        <f t="shared" si="68"/>
        <v>0</v>
      </c>
      <c r="X181" s="115">
        <f t="shared" si="69"/>
        <v>0</v>
      </c>
      <c r="Y181" s="119">
        <f t="shared" si="76"/>
        <v>0</v>
      </c>
      <c r="Z181" s="107">
        <f t="shared" si="70"/>
        <v>0</v>
      </c>
      <c r="AA181" s="105">
        <f t="shared" si="71"/>
        <v>0</v>
      </c>
      <c r="AB181" s="115">
        <f t="shared" si="72"/>
        <v>0</v>
      </c>
      <c r="AC181" s="116">
        <f t="shared" si="73"/>
        <v>0</v>
      </c>
      <c r="AD181" s="110">
        <v>43</v>
      </c>
    </row>
    <row r="182" spans="1:30" x14ac:dyDescent="0.25">
      <c r="A182" s="2">
        <v>0</v>
      </c>
      <c r="B182" s="4">
        <v>0</v>
      </c>
      <c r="C182" s="4"/>
      <c r="D182" s="5" t="s">
        <v>8</v>
      </c>
      <c r="E182" s="6">
        <f t="shared" si="53"/>
        <v>0</v>
      </c>
      <c r="F182" s="88">
        <f t="shared" si="54"/>
        <v>0</v>
      </c>
      <c r="G182" s="1">
        <v>0</v>
      </c>
      <c r="H182" s="1">
        <f t="shared" si="55"/>
        <v>0</v>
      </c>
      <c r="I182" s="1">
        <f t="shared" si="56"/>
        <v>0</v>
      </c>
      <c r="J182" s="1">
        <f t="shared" si="75"/>
        <v>0</v>
      </c>
      <c r="K182" s="1">
        <f t="shared" si="58"/>
        <v>0</v>
      </c>
      <c r="L182" s="1">
        <f t="shared" si="59"/>
        <v>0</v>
      </c>
      <c r="M182" s="1">
        <f t="shared" si="60"/>
        <v>0</v>
      </c>
      <c r="N182" s="1">
        <f t="shared" si="61"/>
        <v>0</v>
      </c>
      <c r="O182" s="1">
        <f t="shared" si="62"/>
        <v>0</v>
      </c>
      <c r="P182" s="1">
        <f t="shared" si="63"/>
        <v>0</v>
      </c>
      <c r="Q182" s="1">
        <f t="shared" si="74"/>
        <v>0</v>
      </c>
      <c r="R182" s="1">
        <f t="shared" si="64"/>
        <v>0</v>
      </c>
      <c r="S182" s="1">
        <f t="shared" si="65"/>
        <v>0</v>
      </c>
      <c r="T182" s="1">
        <f t="shared" si="66"/>
        <v>0</v>
      </c>
      <c r="U182" s="1">
        <v>0</v>
      </c>
      <c r="V182" s="1">
        <f t="shared" si="67"/>
        <v>0</v>
      </c>
      <c r="W182" s="102">
        <f t="shared" si="68"/>
        <v>0</v>
      </c>
      <c r="X182" s="115">
        <f t="shared" si="69"/>
        <v>0</v>
      </c>
      <c r="Y182" s="119">
        <f t="shared" si="76"/>
        <v>0</v>
      </c>
      <c r="Z182" s="107">
        <f t="shared" si="70"/>
        <v>0</v>
      </c>
      <c r="AA182" s="105">
        <f t="shared" si="71"/>
        <v>0</v>
      </c>
      <c r="AB182" s="115">
        <f t="shared" si="72"/>
        <v>0</v>
      </c>
      <c r="AC182" s="116">
        <f t="shared" si="73"/>
        <v>0</v>
      </c>
      <c r="AD182" s="110">
        <v>44</v>
      </c>
    </row>
    <row r="183" spans="1:30" x14ac:dyDescent="0.25">
      <c r="A183" s="2">
        <v>0</v>
      </c>
      <c r="B183" s="4">
        <v>0</v>
      </c>
      <c r="C183" s="4"/>
      <c r="D183" s="5" t="s">
        <v>8</v>
      </c>
      <c r="E183" s="6">
        <f t="shared" si="53"/>
        <v>0</v>
      </c>
      <c r="F183" s="88">
        <f t="shared" si="54"/>
        <v>0</v>
      </c>
      <c r="G183" s="1">
        <v>0</v>
      </c>
      <c r="H183" s="1">
        <f t="shared" si="55"/>
        <v>0</v>
      </c>
      <c r="I183" s="1">
        <f t="shared" si="56"/>
        <v>0</v>
      </c>
      <c r="J183" s="1">
        <f t="shared" si="75"/>
        <v>0</v>
      </c>
      <c r="K183" s="1">
        <f t="shared" si="58"/>
        <v>0</v>
      </c>
      <c r="L183" s="1">
        <f t="shared" si="59"/>
        <v>0</v>
      </c>
      <c r="M183" s="1">
        <f t="shared" si="60"/>
        <v>0</v>
      </c>
      <c r="N183" s="1">
        <f t="shared" si="61"/>
        <v>0</v>
      </c>
      <c r="O183" s="1">
        <f t="shared" si="62"/>
        <v>0</v>
      </c>
      <c r="P183" s="1">
        <f t="shared" si="63"/>
        <v>0</v>
      </c>
      <c r="Q183" s="1">
        <f t="shared" si="74"/>
        <v>0</v>
      </c>
      <c r="R183" s="1">
        <f t="shared" si="64"/>
        <v>0</v>
      </c>
      <c r="S183" s="1">
        <f t="shared" si="65"/>
        <v>0</v>
      </c>
      <c r="T183" s="1">
        <f t="shared" si="66"/>
        <v>0</v>
      </c>
      <c r="U183" s="1">
        <v>0</v>
      </c>
      <c r="V183" s="1">
        <f t="shared" si="67"/>
        <v>0</v>
      </c>
      <c r="W183" s="102">
        <f t="shared" si="68"/>
        <v>0</v>
      </c>
      <c r="X183" s="115">
        <f t="shared" si="69"/>
        <v>0</v>
      </c>
      <c r="Y183" s="119">
        <f t="shared" si="76"/>
        <v>0</v>
      </c>
      <c r="Z183" s="107">
        <f t="shared" si="70"/>
        <v>0</v>
      </c>
      <c r="AA183" s="105">
        <f t="shared" si="71"/>
        <v>0</v>
      </c>
      <c r="AB183" s="115">
        <f t="shared" si="72"/>
        <v>0</v>
      </c>
      <c r="AC183" s="116">
        <f t="shared" si="73"/>
        <v>0</v>
      </c>
      <c r="AD183" s="110">
        <v>45</v>
      </c>
    </row>
    <row r="184" spans="1:30" x14ac:dyDescent="0.25">
      <c r="A184" s="2">
        <v>0</v>
      </c>
      <c r="B184" s="4">
        <v>0</v>
      </c>
      <c r="C184" s="4"/>
      <c r="D184" s="5" t="s">
        <v>8</v>
      </c>
      <c r="E184" s="6">
        <f t="shared" si="53"/>
        <v>0</v>
      </c>
      <c r="F184" s="88">
        <f t="shared" si="54"/>
        <v>0</v>
      </c>
      <c r="G184" s="1">
        <v>0</v>
      </c>
      <c r="H184" s="1">
        <f t="shared" si="55"/>
        <v>0</v>
      </c>
      <c r="I184" s="1">
        <f t="shared" si="56"/>
        <v>0</v>
      </c>
      <c r="J184" s="1">
        <f t="shared" si="75"/>
        <v>0</v>
      </c>
      <c r="K184" s="1">
        <f t="shared" si="58"/>
        <v>0</v>
      </c>
      <c r="L184" s="1">
        <f t="shared" si="59"/>
        <v>0</v>
      </c>
      <c r="M184" s="1">
        <f t="shared" si="60"/>
        <v>0</v>
      </c>
      <c r="N184" s="1">
        <f t="shared" si="61"/>
        <v>0</v>
      </c>
      <c r="O184" s="1">
        <f t="shared" si="62"/>
        <v>0</v>
      </c>
      <c r="P184" s="1">
        <f t="shared" si="63"/>
        <v>0</v>
      </c>
      <c r="Q184" s="1">
        <f t="shared" si="74"/>
        <v>0</v>
      </c>
      <c r="R184" s="1">
        <f t="shared" si="64"/>
        <v>0</v>
      </c>
      <c r="S184" s="1">
        <f t="shared" si="65"/>
        <v>0</v>
      </c>
      <c r="T184" s="1">
        <f t="shared" si="66"/>
        <v>0</v>
      </c>
      <c r="U184" s="1">
        <v>0</v>
      </c>
      <c r="V184" s="1">
        <f t="shared" si="67"/>
        <v>0</v>
      </c>
      <c r="W184" s="102">
        <f t="shared" si="68"/>
        <v>0</v>
      </c>
      <c r="X184" s="115">
        <f t="shared" si="69"/>
        <v>0</v>
      </c>
      <c r="Y184" s="119">
        <f t="shared" si="76"/>
        <v>0</v>
      </c>
      <c r="Z184" s="107">
        <f t="shared" si="70"/>
        <v>0</v>
      </c>
      <c r="AA184" s="105">
        <f t="shared" si="71"/>
        <v>0</v>
      </c>
      <c r="AB184" s="115">
        <f t="shared" si="72"/>
        <v>0</v>
      </c>
      <c r="AC184" s="116">
        <f t="shared" si="73"/>
        <v>0</v>
      </c>
      <c r="AD184" s="110">
        <v>46</v>
      </c>
    </row>
    <row r="185" spans="1:30" x14ac:dyDescent="0.25">
      <c r="A185" s="2">
        <v>0</v>
      </c>
      <c r="B185" s="4">
        <v>0</v>
      </c>
      <c r="C185" s="4"/>
      <c r="D185" s="5" t="s">
        <v>8</v>
      </c>
      <c r="E185" s="6">
        <f t="shared" si="53"/>
        <v>0</v>
      </c>
      <c r="F185" s="88">
        <f t="shared" si="54"/>
        <v>0</v>
      </c>
      <c r="G185" s="1">
        <v>0</v>
      </c>
      <c r="H185" s="1">
        <f t="shared" si="55"/>
        <v>0</v>
      </c>
      <c r="I185" s="1">
        <f t="shared" si="56"/>
        <v>0</v>
      </c>
      <c r="J185" s="1">
        <f t="shared" si="75"/>
        <v>0</v>
      </c>
      <c r="K185" s="1">
        <f t="shared" si="58"/>
        <v>0</v>
      </c>
      <c r="L185" s="1">
        <f t="shared" si="59"/>
        <v>0</v>
      </c>
      <c r="M185" s="1">
        <f t="shared" si="60"/>
        <v>0</v>
      </c>
      <c r="N185" s="1">
        <f t="shared" si="61"/>
        <v>0</v>
      </c>
      <c r="O185" s="1">
        <f t="shared" si="62"/>
        <v>0</v>
      </c>
      <c r="P185" s="1">
        <f t="shared" si="63"/>
        <v>0</v>
      </c>
      <c r="Q185" s="1">
        <f t="shared" si="74"/>
        <v>0</v>
      </c>
      <c r="R185" s="1">
        <f t="shared" si="64"/>
        <v>0</v>
      </c>
      <c r="S185" s="1">
        <f t="shared" si="65"/>
        <v>0</v>
      </c>
      <c r="T185" s="1">
        <f t="shared" si="66"/>
        <v>0</v>
      </c>
      <c r="U185" s="1">
        <v>0</v>
      </c>
      <c r="V185" s="1">
        <f t="shared" si="67"/>
        <v>0</v>
      </c>
      <c r="W185" s="102">
        <f t="shared" si="68"/>
        <v>0</v>
      </c>
      <c r="X185" s="115">
        <f t="shared" si="69"/>
        <v>0</v>
      </c>
      <c r="Y185" s="119">
        <f t="shared" si="76"/>
        <v>0</v>
      </c>
      <c r="Z185" s="107">
        <f t="shared" si="70"/>
        <v>0</v>
      </c>
      <c r="AA185" s="105">
        <f t="shared" si="71"/>
        <v>0</v>
      </c>
      <c r="AB185" s="115">
        <f t="shared" si="72"/>
        <v>0</v>
      </c>
      <c r="AC185" s="116">
        <f t="shared" si="73"/>
        <v>0</v>
      </c>
      <c r="AD185" s="110">
        <v>47</v>
      </c>
    </row>
    <row r="186" spans="1:30" x14ac:dyDescent="0.25">
      <c r="A186" s="2">
        <v>0</v>
      </c>
      <c r="B186" s="4">
        <v>0</v>
      </c>
      <c r="C186" s="4"/>
      <c r="D186" s="5" t="s">
        <v>8</v>
      </c>
      <c r="E186" s="6">
        <f t="shared" si="53"/>
        <v>0</v>
      </c>
      <c r="F186" s="88">
        <f t="shared" si="54"/>
        <v>0</v>
      </c>
      <c r="G186" s="1">
        <v>0</v>
      </c>
      <c r="H186" s="1">
        <f t="shared" si="55"/>
        <v>0</v>
      </c>
      <c r="I186" s="1">
        <f t="shared" si="56"/>
        <v>0</v>
      </c>
      <c r="J186" s="1">
        <f t="shared" si="75"/>
        <v>0</v>
      </c>
      <c r="K186" s="1">
        <f t="shared" si="58"/>
        <v>0</v>
      </c>
      <c r="L186" s="1">
        <f t="shared" si="59"/>
        <v>0</v>
      </c>
      <c r="M186" s="1">
        <f t="shared" si="60"/>
        <v>0</v>
      </c>
      <c r="N186" s="1">
        <f t="shared" si="61"/>
        <v>0</v>
      </c>
      <c r="O186" s="1">
        <f t="shared" si="62"/>
        <v>0</v>
      </c>
      <c r="P186" s="1">
        <f t="shared" si="63"/>
        <v>0</v>
      </c>
      <c r="Q186" s="1">
        <f t="shared" si="74"/>
        <v>0</v>
      </c>
      <c r="R186" s="1">
        <f t="shared" si="64"/>
        <v>0</v>
      </c>
      <c r="S186" s="1">
        <f t="shared" si="65"/>
        <v>0</v>
      </c>
      <c r="T186" s="1">
        <f t="shared" si="66"/>
        <v>0</v>
      </c>
      <c r="U186" s="1">
        <v>0</v>
      </c>
      <c r="V186" s="1">
        <f t="shared" si="67"/>
        <v>0</v>
      </c>
      <c r="W186" s="102">
        <f t="shared" si="68"/>
        <v>0</v>
      </c>
      <c r="X186" s="115">
        <f t="shared" si="69"/>
        <v>0</v>
      </c>
      <c r="Y186" s="119">
        <f t="shared" si="76"/>
        <v>0</v>
      </c>
      <c r="Z186" s="107">
        <f t="shared" si="70"/>
        <v>0</v>
      </c>
      <c r="AA186" s="105">
        <f t="shared" si="71"/>
        <v>0</v>
      </c>
      <c r="AB186" s="115">
        <f t="shared" si="72"/>
        <v>0</v>
      </c>
      <c r="AC186" s="116">
        <f t="shared" si="73"/>
        <v>0</v>
      </c>
      <c r="AD186" s="110">
        <v>48</v>
      </c>
    </row>
    <row r="187" spans="1:30" x14ac:dyDescent="0.25">
      <c r="A187" s="2">
        <v>0</v>
      </c>
      <c r="B187" s="4">
        <v>0</v>
      </c>
      <c r="C187" s="4"/>
      <c r="D187" s="5" t="s">
        <v>8</v>
      </c>
      <c r="E187" s="6">
        <f t="shared" si="53"/>
        <v>0</v>
      </c>
      <c r="F187" s="88">
        <f t="shared" si="54"/>
        <v>0</v>
      </c>
      <c r="G187" s="1">
        <v>0</v>
      </c>
      <c r="H187" s="1">
        <f t="shared" si="55"/>
        <v>0</v>
      </c>
      <c r="I187" s="1">
        <f t="shared" si="56"/>
        <v>0</v>
      </c>
      <c r="J187" s="1">
        <f t="shared" si="75"/>
        <v>0</v>
      </c>
      <c r="K187" s="1">
        <f t="shared" si="58"/>
        <v>0</v>
      </c>
      <c r="L187" s="1">
        <f t="shared" si="59"/>
        <v>0</v>
      </c>
      <c r="M187" s="1">
        <f t="shared" si="60"/>
        <v>0</v>
      </c>
      <c r="N187" s="1">
        <f t="shared" si="61"/>
        <v>0</v>
      </c>
      <c r="O187" s="1">
        <f t="shared" si="62"/>
        <v>0</v>
      </c>
      <c r="P187" s="1">
        <f t="shared" si="63"/>
        <v>0</v>
      </c>
      <c r="Q187" s="1">
        <f t="shared" si="74"/>
        <v>0</v>
      </c>
      <c r="R187" s="1">
        <f t="shared" si="64"/>
        <v>0</v>
      </c>
      <c r="S187" s="1">
        <f t="shared" si="65"/>
        <v>0</v>
      </c>
      <c r="T187" s="1">
        <f t="shared" si="66"/>
        <v>0</v>
      </c>
      <c r="U187" s="1">
        <v>0</v>
      </c>
      <c r="V187" s="1">
        <f t="shared" si="67"/>
        <v>0</v>
      </c>
      <c r="W187" s="102">
        <f t="shared" si="68"/>
        <v>0</v>
      </c>
      <c r="X187" s="115">
        <f t="shared" si="69"/>
        <v>0</v>
      </c>
      <c r="Y187" s="119">
        <f t="shared" si="76"/>
        <v>0</v>
      </c>
      <c r="Z187" s="107">
        <f t="shared" si="70"/>
        <v>0</v>
      </c>
      <c r="AA187" s="105">
        <f t="shared" si="71"/>
        <v>0</v>
      </c>
      <c r="AB187" s="115">
        <f t="shared" si="72"/>
        <v>0</v>
      </c>
      <c r="AC187" s="116">
        <f t="shared" si="73"/>
        <v>0</v>
      </c>
      <c r="AD187" s="110">
        <v>49</v>
      </c>
    </row>
    <row r="188" spans="1:30" x14ac:dyDescent="0.25">
      <c r="A188" s="2">
        <v>0</v>
      </c>
      <c r="B188" s="4">
        <v>0</v>
      </c>
      <c r="C188" s="4"/>
      <c r="D188" s="5" t="s">
        <v>8</v>
      </c>
      <c r="E188" s="6">
        <f t="shared" si="53"/>
        <v>0</v>
      </c>
      <c r="F188" s="88">
        <f t="shared" si="54"/>
        <v>0</v>
      </c>
      <c r="G188" s="1">
        <v>0</v>
      </c>
      <c r="H188" s="1">
        <f t="shared" si="55"/>
        <v>0</v>
      </c>
      <c r="I188" s="1">
        <f t="shared" si="56"/>
        <v>0</v>
      </c>
      <c r="J188" s="1">
        <f t="shared" si="75"/>
        <v>0</v>
      </c>
      <c r="K188" s="1">
        <f t="shared" si="58"/>
        <v>0</v>
      </c>
      <c r="L188" s="1">
        <f t="shared" si="59"/>
        <v>0</v>
      </c>
      <c r="M188" s="1">
        <f t="shared" si="60"/>
        <v>0</v>
      </c>
      <c r="N188" s="1">
        <f t="shared" si="61"/>
        <v>0</v>
      </c>
      <c r="O188" s="1">
        <f t="shared" si="62"/>
        <v>0</v>
      </c>
      <c r="P188" s="1">
        <f t="shared" si="63"/>
        <v>0</v>
      </c>
      <c r="Q188" s="1">
        <f t="shared" si="74"/>
        <v>0</v>
      </c>
      <c r="R188" s="1">
        <f t="shared" si="64"/>
        <v>0</v>
      </c>
      <c r="S188" s="1">
        <f t="shared" si="65"/>
        <v>0</v>
      </c>
      <c r="T188" s="1">
        <f t="shared" si="66"/>
        <v>0</v>
      </c>
      <c r="U188" s="1">
        <v>0</v>
      </c>
      <c r="V188" s="1">
        <f t="shared" si="67"/>
        <v>0</v>
      </c>
      <c r="W188" s="102">
        <f t="shared" si="68"/>
        <v>0</v>
      </c>
      <c r="X188" s="115">
        <f t="shared" si="69"/>
        <v>0</v>
      </c>
      <c r="Y188" s="119">
        <f t="shared" si="76"/>
        <v>0</v>
      </c>
      <c r="Z188" s="107">
        <f t="shared" si="70"/>
        <v>0</v>
      </c>
      <c r="AA188" s="105">
        <f t="shared" si="71"/>
        <v>0</v>
      </c>
      <c r="AB188" s="115">
        <f t="shared" si="72"/>
        <v>0</v>
      </c>
      <c r="AC188" s="116">
        <f t="shared" si="73"/>
        <v>0</v>
      </c>
      <c r="AD188" s="110">
        <v>50</v>
      </c>
    </row>
    <row r="189" spans="1:30" x14ac:dyDescent="0.25">
      <c r="A189" s="2">
        <v>0</v>
      </c>
      <c r="B189" s="4">
        <v>0</v>
      </c>
      <c r="C189" s="4"/>
      <c r="D189" s="5" t="s">
        <v>8</v>
      </c>
      <c r="E189" s="6">
        <f t="shared" si="53"/>
        <v>0</v>
      </c>
      <c r="F189" s="88">
        <f t="shared" si="54"/>
        <v>0</v>
      </c>
      <c r="G189" s="1">
        <v>0</v>
      </c>
      <c r="H189" s="1">
        <f t="shared" si="55"/>
        <v>0</v>
      </c>
      <c r="I189" s="1">
        <f t="shared" si="56"/>
        <v>0</v>
      </c>
      <c r="J189" s="1">
        <f t="shared" si="75"/>
        <v>0</v>
      </c>
      <c r="K189" s="1">
        <f t="shared" si="58"/>
        <v>0</v>
      </c>
      <c r="L189" s="1">
        <f t="shared" si="59"/>
        <v>0</v>
      </c>
      <c r="M189" s="1">
        <f t="shared" si="60"/>
        <v>0</v>
      </c>
      <c r="N189" s="1">
        <f t="shared" si="61"/>
        <v>0</v>
      </c>
      <c r="O189" s="1">
        <f t="shared" si="62"/>
        <v>0</v>
      </c>
      <c r="P189" s="1">
        <f t="shared" si="63"/>
        <v>0</v>
      </c>
      <c r="Q189" s="1">
        <f t="shared" si="74"/>
        <v>0</v>
      </c>
      <c r="R189" s="1">
        <f t="shared" si="64"/>
        <v>0</v>
      </c>
      <c r="S189" s="1">
        <f t="shared" si="65"/>
        <v>0</v>
      </c>
      <c r="T189" s="1">
        <f t="shared" si="66"/>
        <v>0</v>
      </c>
      <c r="U189" s="1">
        <v>0</v>
      </c>
      <c r="V189" s="1">
        <f t="shared" si="67"/>
        <v>0</v>
      </c>
      <c r="W189" s="102">
        <f t="shared" si="68"/>
        <v>0</v>
      </c>
      <c r="X189" s="115">
        <f t="shared" si="69"/>
        <v>0</v>
      </c>
      <c r="Y189" s="119">
        <f t="shared" si="76"/>
        <v>0</v>
      </c>
      <c r="Z189" s="107">
        <f t="shared" si="70"/>
        <v>0</v>
      </c>
      <c r="AA189" s="105">
        <f t="shared" si="71"/>
        <v>0</v>
      </c>
      <c r="AB189" s="115">
        <f t="shared" si="72"/>
        <v>0</v>
      </c>
      <c r="AC189" s="116">
        <f t="shared" si="73"/>
        <v>0</v>
      </c>
      <c r="AD189" s="110">
        <v>51</v>
      </c>
    </row>
    <row r="190" spans="1:30" x14ac:dyDescent="0.25">
      <c r="A190" s="2">
        <v>0</v>
      </c>
      <c r="B190" s="4">
        <v>0</v>
      </c>
      <c r="C190" s="4"/>
      <c r="D190" s="5" t="s">
        <v>8</v>
      </c>
      <c r="E190" s="6">
        <f t="shared" si="53"/>
        <v>0</v>
      </c>
      <c r="F190" s="88">
        <f t="shared" si="54"/>
        <v>0</v>
      </c>
      <c r="G190" s="1">
        <v>0</v>
      </c>
      <c r="H190" s="1">
        <f t="shared" si="55"/>
        <v>0</v>
      </c>
      <c r="I190" s="1">
        <f t="shared" si="56"/>
        <v>0</v>
      </c>
      <c r="J190" s="1">
        <f t="shared" si="75"/>
        <v>0</v>
      </c>
      <c r="K190" s="1">
        <f t="shared" si="58"/>
        <v>0</v>
      </c>
      <c r="L190" s="1">
        <f t="shared" si="59"/>
        <v>0</v>
      </c>
      <c r="M190" s="1">
        <f t="shared" si="60"/>
        <v>0</v>
      </c>
      <c r="N190" s="1">
        <f t="shared" si="61"/>
        <v>0</v>
      </c>
      <c r="O190" s="1">
        <f t="shared" si="62"/>
        <v>0</v>
      </c>
      <c r="P190" s="1">
        <f t="shared" si="63"/>
        <v>0</v>
      </c>
      <c r="Q190" s="1">
        <f t="shared" si="74"/>
        <v>0</v>
      </c>
      <c r="R190" s="1">
        <f t="shared" si="64"/>
        <v>0</v>
      </c>
      <c r="S190" s="1">
        <f t="shared" si="65"/>
        <v>0</v>
      </c>
      <c r="T190" s="1">
        <f t="shared" si="66"/>
        <v>0</v>
      </c>
      <c r="U190" s="1">
        <v>0</v>
      </c>
      <c r="V190" s="1">
        <f t="shared" si="67"/>
        <v>0</v>
      </c>
      <c r="W190" s="102">
        <f t="shared" si="68"/>
        <v>0</v>
      </c>
      <c r="X190" s="115">
        <f t="shared" si="69"/>
        <v>0</v>
      </c>
      <c r="Y190" s="119">
        <f t="shared" si="76"/>
        <v>0</v>
      </c>
      <c r="Z190" s="107">
        <f t="shared" si="70"/>
        <v>0</v>
      </c>
      <c r="AA190" s="105">
        <f t="shared" si="71"/>
        <v>0</v>
      </c>
      <c r="AB190" s="115">
        <f t="shared" si="72"/>
        <v>0</v>
      </c>
      <c r="AC190" s="116">
        <f t="shared" si="73"/>
        <v>0</v>
      </c>
      <c r="AD190" s="110">
        <v>52</v>
      </c>
    </row>
    <row r="191" spans="1:30" x14ac:dyDescent="0.25">
      <c r="A191" s="2">
        <v>0</v>
      </c>
      <c r="B191" s="4">
        <v>0</v>
      </c>
      <c r="C191" s="4"/>
      <c r="D191" s="5" t="s">
        <v>8</v>
      </c>
      <c r="E191" s="6">
        <f t="shared" si="53"/>
        <v>0</v>
      </c>
      <c r="F191" s="88">
        <f t="shared" si="54"/>
        <v>0</v>
      </c>
      <c r="G191" s="1">
        <v>0</v>
      </c>
      <c r="H191" s="1">
        <f t="shared" si="55"/>
        <v>0</v>
      </c>
      <c r="I191" s="1">
        <f t="shared" si="56"/>
        <v>0</v>
      </c>
      <c r="J191" s="1">
        <f t="shared" si="75"/>
        <v>0</v>
      </c>
      <c r="K191" s="1">
        <f t="shared" si="58"/>
        <v>0</v>
      </c>
      <c r="L191" s="1">
        <f t="shared" si="59"/>
        <v>0</v>
      </c>
      <c r="M191" s="1">
        <f t="shared" si="60"/>
        <v>0</v>
      </c>
      <c r="N191" s="1">
        <f t="shared" si="61"/>
        <v>0</v>
      </c>
      <c r="O191" s="1">
        <f t="shared" si="62"/>
        <v>0</v>
      </c>
      <c r="P191" s="1">
        <f t="shared" si="63"/>
        <v>0</v>
      </c>
      <c r="Q191" s="1">
        <f t="shared" si="74"/>
        <v>0</v>
      </c>
      <c r="R191" s="1">
        <f t="shared" si="64"/>
        <v>0</v>
      </c>
      <c r="S191" s="1">
        <f t="shared" si="65"/>
        <v>0</v>
      </c>
      <c r="T191" s="1">
        <f t="shared" si="66"/>
        <v>0</v>
      </c>
      <c r="U191" s="1">
        <v>0</v>
      </c>
      <c r="V191" s="1">
        <f t="shared" si="67"/>
        <v>0</v>
      </c>
      <c r="W191" s="102">
        <f t="shared" si="68"/>
        <v>0</v>
      </c>
      <c r="X191" s="115">
        <f t="shared" si="69"/>
        <v>0</v>
      </c>
      <c r="Y191" s="119">
        <f t="shared" si="76"/>
        <v>0</v>
      </c>
      <c r="Z191" s="107">
        <f t="shared" si="70"/>
        <v>0</v>
      </c>
      <c r="AA191" s="105">
        <f t="shared" si="71"/>
        <v>0</v>
      </c>
      <c r="AB191" s="115">
        <f t="shared" si="72"/>
        <v>0</v>
      </c>
      <c r="AC191" s="116">
        <f t="shared" si="73"/>
        <v>0</v>
      </c>
      <c r="AD191" s="110">
        <v>53</v>
      </c>
    </row>
    <row r="192" spans="1:30" x14ac:dyDescent="0.25">
      <c r="A192" s="2">
        <v>0</v>
      </c>
      <c r="B192" s="4">
        <v>0</v>
      </c>
      <c r="C192" s="4"/>
      <c r="D192" s="5" t="s">
        <v>8</v>
      </c>
      <c r="E192" s="6">
        <f t="shared" si="53"/>
        <v>0</v>
      </c>
      <c r="F192" s="88">
        <f t="shared" si="54"/>
        <v>0</v>
      </c>
      <c r="G192" s="1">
        <v>0</v>
      </c>
      <c r="H192" s="1">
        <f t="shared" si="55"/>
        <v>0</v>
      </c>
      <c r="I192" s="1">
        <f t="shared" si="56"/>
        <v>0</v>
      </c>
      <c r="J192" s="1">
        <f t="shared" si="75"/>
        <v>0</v>
      </c>
      <c r="K192" s="1">
        <f t="shared" si="58"/>
        <v>0</v>
      </c>
      <c r="L192" s="1">
        <f t="shared" si="59"/>
        <v>0</v>
      </c>
      <c r="M192" s="1">
        <f t="shared" si="60"/>
        <v>0</v>
      </c>
      <c r="N192" s="1">
        <f t="shared" si="61"/>
        <v>0</v>
      </c>
      <c r="O192" s="1">
        <f t="shared" si="62"/>
        <v>0</v>
      </c>
      <c r="P192" s="1">
        <f t="shared" si="63"/>
        <v>0</v>
      </c>
      <c r="Q192" s="1">
        <f t="shared" si="74"/>
        <v>0</v>
      </c>
      <c r="R192" s="1">
        <f t="shared" si="64"/>
        <v>0</v>
      </c>
      <c r="S192" s="1">
        <f t="shared" si="65"/>
        <v>0</v>
      </c>
      <c r="T192" s="1">
        <f t="shared" si="66"/>
        <v>0</v>
      </c>
      <c r="U192" s="1">
        <v>0</v>
      </c>
      <c r="V192" s="1">
        <f t="shared" si="67"/>
        <v>0</v>
      </c>
      <c r="W192" s="102">
        <f t="shared" si="68"/>
        <v>0</v>
      </c>
      <c r="X192" s="115">
        <f t="shared" si="69"/>
        <v>0</v>
      </c>
      <c r="Y192" s="119">
        <f t="shared" si="76"/>
        <v>0</v>
      </c>
      <c r="Z192" s="107">
        <f t="shared" si="70"/>
        <v>0</v>
      </c>
      <c r="AA192" s="105">
        <f t="shared" si="71"/>
        <v>0</v>
      </c>
      <c r="AB192" s="115">
        <f t="shared" si="72"/>
        <v>0</v>
      </c>
      <c r="AC192" s="116">
        <f t="shared" si="73"/>
        <v>0</v>
      </c>
      <c r="AD192" s="110">
        <v>54</v>
      </c>
    </row>
    <row r="193" spans="1:30" x14ac:dyDescent="0.25">
      <c r="A193" s="2">
        <v>0</v>
      </c>
      <c r="B193" s="4">
        <v>0</v>
      </c>
      <c r="C193" s="4"/>
      <c r="D193" s="5" t="s">
        <v>8</v>
      </c>
      <c r="E193" s="6">
        <f t="shared" si="53"/>
        <v>0</v>
      </c>
      <c r="F193" s="88">
        <f t="shared" si="54"/>
        <v>0</v>
      </c>
      <c r="G193" s="1">
        <v>0</v>
      </c>
      <c r="H193" s="1">
        <f t="shared" si="55"/>
        <v>0</v>
      </c>
      <c r="I193" s="1">
        <f t="shared" si="56"/>
        <v>0</v>
      </c>
      <c r="J193" s="1">
        <f t="shared" si="75"/>
        <v>0</v>
      </c>
      <c r="K193" s="1">
        <f t="shared" si="58"/>
        <v>0</v>
      </c>
      <c r="L193" s="1">
        <f t="shared" si="59"/>
        <v>0</v>
      </c>
      <c r="M193" s="1">
        <f t="shared" si="60"/>
        <v>0</v>
      </c>
      <c r="N193" s="1">
        <f t="shared" si="61"/>
        <v>0</v>
      </c>
      <c r="O193" s="1">
        <f t="shared" si="62"/>
        <v>0</v>
      </c>
      <c r="P193" s="1">
        <f t="shared" si="63"/>
        <v>0</v>
      </c>
      <c r="Q193" s="1">
        <f t="shared" si="74"/>
        <v>0</v>
      </c>
      <c r="R193" s="1">
        <f t="shared" si="64"/>
        <v>0</v>
      </c>
      <c r="S193" s="1">
        <f t="shared" si="65"/>
        <v>0</v>
      </c>
      <c r="T193" s="1">
        <f t="shared" si="66"/>
        <v>0</v>
      </c>
      <c r="U193" s="1">
        <v>0</v>
      </c>
      <c r="V193" s="1">
        <f t="shared" si="67"/>
        <v>0</v>
      </c>
      <c r="W193" s="102">
        <f t="shared" si="68"/>
        <v>0</v>
      </c>
      <c r="X193" s="115">
        <f t="shared" si="69"/>
        <v>0</v>
      </c>
      <c r="Y193" s="119">
        <f t="shared" si="76"/>
        <v>0</v>
      </c>
      <c r="Z193" s="107">
        <f t="shared" si="70"/>
        <v>0</v>
      </c>
      <c r="AA193" s="105">
        <f t="shared" si="71"/>
        <v>0</v>
      </c>
      <c r="AB193" s="115">
        <f t="shared" si="72"/>
        <v>0</v>
      </c>
      <c r="AC193" s="116">
        <f t="shared" si="73"/>
        <v>0</v>
      </c>
      <c r="AD193" s="110">
        <v>55</v>
      </c>
    </row>
    <row r="194" spans="1:30" x14ac:dyDescent="0.25">
      <c r="A194" s="2">
        <v>0</v>
      </c>
      <c r="B194" s="4">
        <v>0</v>
      </c>
      <c r="C194" s="4"/>
      <c r="D194" s="5" t="s">
        <v>8</v>
      </c>
      <c r="E194" s="6">
        <f t="shared" si="53"/>
        <v>0</v>
      </c>
      <c r="F194" s="88">
        <f t="shared" si="54"/>
        <v>0</v>
      </c>
      <c r="G194" s="1">
        <v>0</v>
      </c>
      <c r="H194" s="1">
        <f t="shared" si="55"/>
        <v>0</v>
      </c>
      <c r="I194" s="1">
        <f t="shared" si="56"/>
        <v>0</v>
      </c>
      <c r="J194" s="1">
        <f t="shared" si="75"/>
        <v>0</v>
      </c>
      <c r="K194" s="1">
        <f t="shared" si="58"/>
        <v>0</v>
      </c>
      <c r="L194" s="1">
        <f t="shared" si="59"/>
        <v>0</v>
      </c>
      <c r="M194" s="1">
        <f t="shared" si="60"/>
        <v>0</v>
      </c>
      <c r="N194" s="1">
        <f t="shared" si="61"/>
        <v>0</v>
      </c>
      <c r="O194" s="1">
        <f t="shared" si="62"/>
        <v>0</v>
      </c>
      <c r="P194" s="1">
        <f t="shared" si="63"/>
        <v>0</v>
      </c>
      <c r="Q194" s="1">
        <f t="shared" si="74"/>
        <v>0</v>
      </c>
      <c r="R194" s="1">
        <f t="shared" si="64"/>
        <v>0</v>
      </c>
      <c r="S194" s="1">
        <f t="shared" si="65"/>
        <v>0</v>
      </c>
      <c r="T194" s="1">
        <f t="shared" si="66"/>
        <v>0</v>
      </c>
      <c r="U194" s="1">
        <v>0</v>
      </c>
      <c r="V194" s="1">
        <f t="shared" si="67"/>
        <v>0</v>
      </c>
      <c r="W194" s="102">
        <f t="shared" si="68"/>
        <v>0</v>
      </c>
      <c r="X194" s="115">
        <f t="shared" si="69"/>
        <v>0</v>
      </c>
      <c r="Y194" s="119">
        <f t="shared" si="76"/>
        <v>0</v>
      </c>
      <c r="Z194" s="107">
        <f t="shared" si="70"/>
        <v>0</v>
      </c>
      <c r="AA194" s="105">
        <f t="shared" si="71"/>
        <v>0</v>
      </c>
      <c r="AB194" s="115">
        <f t="shared" si="72"/>
        <v>0</v>
      </c>
      <c r="AC194" s="116">
        <f t="shared" si="73"/>
        <v>0</v>
      </c>
      <c r="AD194" s="110">
        <v>56</v>
      </c>
    </row>
    <row r="195" spans="1:30" x14ac:dyDescent="0.25">
      <c r="A195" s="2">
        <v>0</v>
      </c>
      <c r="B195" s="4">
        <v>0</v>
      </c>
      <c r="C195" s="4"/>
      <c r="D195" s="5" t="s">
        <v>8</v>
      </c>
      <c r="E195" s="6">
        <f t="shared" si="53"/>
        <v>0</v>
      </c>
      <c r="F195" s="88">
        <f t="shared" si="54"/>
        <v>0</v>
      </c>
      <c r="G195" s="1">
        <v>0</v>
      </c>
      <c r="H195" s="1">
        <f t="shared" si="55"/>
        <v>0</v>
      </c>
      <c r="I195" s="1">
        <f t="shared" si="56"/>
        <v>0</v>
      </c>
      <c r="J195" s="1">
        <f t="shared" si="75"/>
        <v>0</v>
      </c>
      <c r="K195" s="1">
        <f t="shared" si="58"/>
        <v>0</v>
      </c>
      <c r="L195" s="1">
        <f t="shared" si="59"/>
        <v>0</v>
      </c>
      <c r="M195" s="1">
        <f t="shared" si="60"/>
        <v>0</v>
      </c>
      <c r="N195" s="1">
        <f t="shared" si="61"/>
        <v>0</v>
      </c>
      <c r="O195" s="1">
        <f t="shared" si="62"/>
        <v>0</v>
      </c>
      <c r="P195" s="1">
        <f t="shared" si="63"/>
        <v>0</v>
      </c>
      <c r="Q195" s="1">
        <f t="shared" si="74"/>
        <v>0</v>
      </c>
      <c r="R195" s="1">
        <f t="shared" si="64"/>
        <v>0</v>
      </c>
      <c r="S195" s="1">
        <f t="shared" si="65"/>
        <v>0</v>
      </c>
      <c r="T195" s="1">
        <f t="shared" si="66"/>
        <v>0</v>
      </c>
      <c r="U195" s="1">
        <v>0</v>
      </c>
      <c r="V195" s="1">
        <f t="shared" si="67"/>
        <v>0</v>
      </c>
      <c r="W195" s="102">
        <f t="shared" si="68"/>
        <v>0</v>
      </c>
      <c r="X195" s="115">
        <f t="shared" si="69"/>
        <v>0</v>
      </c>
      <c r="Y195" s="119">
        <f t="shared" si="76"/>
        <v>0</v>
      </c>
      <c r="Z195" s="107">
        <f t="shared" si="70"/>
        <v>0</v>
      </c>
      <c r="AA195" s="105">
        <f t="shared" si="71"/>
        <v>0</v>
      </c>
      <c r="AB195" s="115">
        <f t="shared" si="72"/>
        <v>0</v>
      </c>
      <c r="AC195" s="116">
        <f t="shared" si="73"/>
        <v>0</v>
      </c>
      <c r="AD195" s="110">
        <v>57</v>
      </c>
    </row>
    <row r="196" spans="1:30" x14ac:dyDescent="0.25">
      <c r="A196" s="2">
        <v>0</v>
      </c>
      <c r="B196" s="4">
        <v>0</v>
      </c>
      <c r="C196" s="4"/>
      <c r="D196" s="5" t="s">
        <v>8</v>
      </c>
      <c r="E196" s="6">
        <f t="shared" si="53"/>
        <v>0</v>
      </c>
      <c r="F196" s="88">
        <f t="shared" si="54"/>
        <v>0</v>
      </c>
      <c r="G196" s="1">
        <v>0</v>
      </c>
      <c r="H196" s="1">
        <f t="shared" si="55"/>
        <v>0</v>
      </c>
      <c r="I196" s="1">
        <f t="shared" si="56"/>
        <v>0</v>
      </c>
      <c r="J196" s="1">
        <f t="shared" si="75"/>
        <v>0</v>
      </c>
      <c r="K196" s="1">
        <f t="shared" si="58"/>
        <v>0</v>
      </c>
      <c r="L196" s="1">
        <f t="shared" si="59"/>
        <v>0</v>
      </c>
      <c r="M196" s="1">
        <f t="shared" si="60"/>
        <v>0</v>
      </c>
      <c r="N196" s="1">
        <f t="shared" si="61"/>
        <v>0</v>
      </c>
      <c r="O196" s="1">
        <f t="shared" si="62"/>
        <v>0</v>
      </c>
      <c r="P196" s="1">
        <f t="shared" si="63"/>
        <v>0</v>
      </c>
      <c r="Q196" s="1">
        <f t="shared" si="74"/>
        <v>0</v>
      </c>
      <c r="R196" s="1">
        <f t="shared" si="64"/>
        <v>0</v>
      </c>
      <c r="S196" s="1">
        <f t="shared" si="65"/>
        <v>0</v>
      </c>
      <c r="T196" s="1">
        <f t="shared" si="66"/>
        <v>0</v>
      </c>
      <c r="U196" s="1">
        <v>0</v>
      </c>
      <c r="V196" s="1">
        <f t="shared" si="67"/>
        <v>0</v>
      </c>
      <c r="W196" s="102">
        <f t="shared" si="68"/>
        <v>0</v>
      </c>
      <c r="X196" s="115">
        <f t="shared" si="69"/>
        <v>0</v>
      </c>
      <c r="Y196" s="119">
        <f t="shared" si="76"/>
        <v>0</v>
      </c>
      <c r="Z196" s="107">
        <f t="shared" si="70"/>
        <v>0</v>
      </c>
      <c r="AA196" s="105">
        <f t="shared" si="71"/>
        <v>0</v>
      </c>
      <c r="AB196" s="115">
        <f t="shared" si="72"/>
        <v>0</v>
      </c>
      <c r="AC196" s="116">
        <f t="shared" si="73"/>
        <v>0</v>
      </c>
      <c r="AD196" s="110">
        <v>58</v>
      </c>
    </row>
    <row r="197" spans="1:30" ht="22.5" x14ac:dyDescent="0.25">
      <c r="A197" s="2">
        <v>0</v>
      </c>
      <c r="B197" s="9" t="s">
        <v>26</v>
      </c>
      <c r="C197" s="9"/>
      <c r="D197" s="5" t="s">
        <v>8</v>
      </c>
      <c r="E197" s="6">
        <f t="shared" si="53"/>
        <v>0</v>
      </c>
      <c r="F197" s="88">
        <f t="shared" si="54"/>
        <v>0</v>
      </c>
      <c r="G197" s="1">
        <v>0</v>
      </c>
      <c r="H197" s="1">
        <f t="shared" si="55"/>
        <v>0</v>
      </c>
      <c r="I197" s="1">
        <f t="shared" si="56"/>
        <v>0</v>
      </c>
      <c r="J197" s="1">
        <f t="shared" si="75"/>
        <v>0</v>
      </c>
      <c r="K197" s="1">
        <f t="shared" si="58"/>
        <v>0</v>
      </c>
      <c r="L197" s="1">
        <f t="shared" si="59"/>
        <v>0</v>
      </c>
      <c r="M197" s="1">
        <f t="shared" si="60"/>
        <v>0</v>
      </c>
      <c r="N197" s="1">
        <f t="shared" si="61"/>
        <v>0</v>
      </c>
      <c r="O197" s="1">
        <f t="shared" si="62"/>
        <v>0</v>
      </c>
      <c r="P197" s="1">
        <f t="shared" si="63"/>
        <v>0</v>
      </c>
      <c r="Q197" s="1">
        <f t="shared" si="74"/>
        <v>0</v>
      </c>
      <c r="R197" s="1">
        <f t="shared" si="64"/>
        <v>0</v>
      </c>
      <c r="S197" s="1">
        <f t="shared" si="65"/>
        <v>0</v>
      </c>
      <c r="T197" s="1">
        <f t="shared" si="66"/>
        <v>0</v>
      </c>
      <c r="U197" s="1">
        <v>0</v>
      </c>
      <c r="V197" s="1">
        <f t="shared" si="67"/>
        <v>0</v>
      </c>
      <c r="W197" s="102">
        <f t="shared" si="68"/>
        <v>0</v>
      </c>
      <c r="X197" s="115">
        <f t="shared" si="69"/>
        <v>0</v>
      </c>
      <c r="Y197" s="119">
        <f t="shared" si="76"/>
        <v>0</v>
      </c>
      <c r="Z197" s="107">
        <f t="shared" si="70"/>
        <v>0</v>
      </c>
      <c r="AA197" s="105">
        <f t="shared" si="71"/>
        <v>0</v>
      </c>
      <c r="AB197" s="115">
        <f t="shared" si="72"/>
        <v>0</v>
      </c>
      <c r="AC197" s="116">
        <f t="shared" si="73"/>
        <v>0</v>
      </c>
      <c r="AD197" s="110">
        <v>59</v>
      </c>
    </row>
    <row r="198" spans="1:30" x14ac:dyDescent="0.25">
      <c r="A198" s="2">
        <v>0</v>
      </c>
      <c r="B198" s="10" t="s">
        <v>9</v>
      </c>
      <c r="C198" s="10"/>
      <c r="D198" s="5" t="s">
        <v>8</v>
      </c>
      <c r="E198" s="6">
        <f t="shared" si="53"/>
        <v>0</v>
      </c>
      <c r="F198" s="88">
        <f t="shared" si="54"/>
        <v>0</v>
      </c>
      <c r="G198" s="1">
        <v>0</v>
      </c>
      <c r="H198" s="1">
        <f t="shared" si="55"/>
        <v>0</v>
      </c>
      <c r="I198" s="1">
        <f t="shared" si="56"/>
        <v>0</v>
      </c>
      <c r="J198" s="1">
        <f t="shared" si="75"/>
        <v>0</v>
      </c>
      <c r="K198" s="1">
        <f t="shared" si="58"/>
        <v>0</v>
      </c>
      <c r="L198" s="1">
        <f t="shared" si="59"/>
        <v>0</v>
      </c>
      <c r="M198" s="1">
        <f t="shared" si="60"/>
        <v>0</v>
      </c>
      <c r="N198" s="1">
        <f t="shared" si="61"/>
        <v>0</v>
      </c>
      <c r="O198" s="1">
        <f t="shared" si="62"/>
        <v>0</v>
      </c>
      <c r="P198" s="1">
        <f t="shared" si="63"/>
        <v>0</v>
      </c>
      <c r="Q198" s="1">
        <f t="shared" si="74"/>
        <v>0</v>
      </c>
      <c r="R198" s="1">
        <f t="shared" si="64"/>
        <v>0</v>
      </c>
      <c r="S198" s="1">
        <f t="shared" si="65"/>
        <v>0</v>
      </c>
      <c r="T198" s="1">
        <f t="shared" si="66"/>
        <v>0</v>
      </c>
      <c r="U198" s="1">
        <v>0</v>
      </c>
      <c r="V198" s="1">
        <f t="shared" si="67"/>
        <v>0</v>
      </c>
      <c r="W198" s="102">
        <f t="shared" si="68"/>
        <v>0</v>
      </c>
      <c r="X198" s="115">
        <f t="shared" si="69"/>
        <v>0</v>
      </c>
      <c r="Y198" s="119">
        <f t="shared" si="76"/>
        <v>0</v>
      </c>
      <c r="Z198" s="107">
        <f t="shared" si="70"/>
        <v>0</v>
      </c>
      <c r="AA198" s="105">
        <f t="shared" si="71"/>
        <v>0</v>
      </c>
      <c r="AB198" s="115">
        <f t="shared" si="72"/>
        <v>0</v>
      </c>
      <c r="AC198" s="116">
        <f t="shared" si="73"/>
        <v>0</v>
      </c>
      <c r="AD198" s="110">
        <v>60</v>
      </c>
    </row>
    <row r="199" spans="1:30" x14ac:dyDescent="0.25">
      <c r="A199" s="155" t="s">
        <v>201</v>
      </c>
      <c r="B199" s="156"/>
      <c r="C199" s="156"/>
      <c r="D199" s="157"/>
      <c r="E199" s="100">
        <f>SUM(E139:E198)</f>
        <v>3370.7999999999997</v>
      </c>
      <c r="F199" s="100">
        <f t="shared" ref="F199:AC199" si="77">SUM(F139:F198)</f>
        <v>3370.7999999999997</v>
      </c>
      <c r="G199" s="100">
        <f t="shared" si="77"/>
        <v>0</v>
      </c>
      <c r="H199" s="100">
        <f t="shared" si="77"/>
        <v>67.415999999999997</v>
      </c>
      <c r="I199" s="100">
        <f t="shared" si="77"/>
        <v>93.633333333333326</v>
      </c>
      <c r="J199" s="100">
        <f t="shared" si="77"/>
        <v>275.05727999999999</v>
      </c>
      <c r="K199" s="100">
        <f t="shared" si="77"/>
        <v>29.962666666666667</v>
      </c>
      <c r="L199" s="100">
        <f t="shared" si="77"/>
        <v>280.89999999999998</v>
      </c>
      <c r="M199" s="100">
        <f t="shared" si="77"/>
        <v>280.89999999999998</v>
      </c>
      <c r="N199" s="100">
        <f t="shared" si="77"/>
        <v>122.00797866666665</v>
      </c>
      <c r="O199" s="100">
        <f t="shared" si="77"/>
        <v>45.206772586666659</v>
      </c>
      <c r="P199" s="100">
        <f t="shared" si="77"/>
        <v>0</v>
      </c>
      <c r="Q199" s="100">
        <f t="shared" si="77"/>
        <v>45.658840312533329</v>
      </c>
      <c r="R199" s="100">
        <f t="shared" si="77"/>
        <v>175.65613333333332</v>
      </c>
      <c r="S199" s="100">
        <f t="shared" si="77"/>
        <v>195.50639999999999</v>
      </c>
      <c r="T199" s="100">
        <f t="shared" si="77"/>
        <v>674.16</v>
      </c>
      <c r="U199" s="100">
        <f t="shared" si="77"/>
        <v>0</v>
      </c>
      <c r="V199" s="100">
        <f t="shared" si="77"/>
        <v>0</v>
      </c>
      <c r="W199" s="103">
        <f t="shared" si="77"/>
        <v>0</v>
      </c>
      <c r="X199" s="117">
        <f t="shared" si="77"/>
        <v>5656.8654048991993</v>
      </c>
      <c r="Y199" s="118">
        <f t="shared" si="77"/>
        <v>67882.384858790392</v>
      </c>
      <c r="Z199" s="108">
        <f t="shared" si="77"/>
        <v>2696.6399999999994</v>
      </c>
      <c r="AA199" s="103">
        <f t="shared" si="77"/>
        <v>32359.679999999993</v>
      </c>
      <c r="AB199" s="117">
        <f t="shared" si="77"/>
        <v>3195.1438666666663</v>
      </c>
      <c r="AC199" s="118">
        <f t="shared" si="77"/>
        <v>38341.7264</v>
      </c>
      <c r="AD199" s="112"/>
    </row>
    <row r="200" spans="1:30" ht="15.75" thickBot="1" x14ac:dyDescent="0.3"/>
    <row r="201" spans="1:30" ht="96.75" customHeight="1" thickBot="1" x14ac:dyDescent="0.3">
      <c r="B201" s="97" t="s">
        <v>37</v>
      </c>
      <c r="C201" s="98"/>
      <c r="D201" s="189" t="s">
        <v>38</v>
      </c>
      <c r="E201" s="190"/>
      <c r="F201" s="191"/>
      <c r="G201" s="98"/>
      <c r="H201" s="189" t="s">
        <v>39</v>
      </c>
      <c r="I201" s="190"/>
      <c r="J201" s="191"/>
      <c r="K201" s="98"/>
      <c r="L201" s="189" t="s">
        <v>40</v>
      </c>
      <c r="M201" s="190"/>
      <c r="N201" s="191"/>
      <c r="O201" s="98"/>
      <c r="P201" s="98"/>
      <c r="Q201" s="98"/>
      <c r="R201" s="98"/>
      <c r="S201" s="98"/>
      <c r="T201" s="98"/>
      <c r="U201" s="98"/>
      <c r="V201" s="98"/>
      <c r="W201" s="98"/>
      <c r="X201" s="98"/>
      <c r="Y201" s="98"/>
      <c r="Z201" s="98"/>
      <c r="AA201" s="98"/>
      <c r="AB201" s="98"/>
      <c r="AC201" s="98"/>
      <c r="AD201" s="98"/>
    </row>
  </sheetData>
  <mergeCells count="45">
    <mergeCell ref="H201:J201"/>
    <mergeCell ref="L201:N201"/>
    <mergeCell ref="G3:G4"/>
    <mergeCell ref="G70:G71"/>
    <mergeCell ref="A136:AD136"/>
    <mergeCell ref="A137:A138"/>
    <mergeCell ref="B137:B138"/>
    <mergeCell ref="C137:C138"/>
    <mergeCell ref="D137:D138"/>
    <mergeCell ref="E137:E138"/>
    <mergeCell ref="F137:F138"/>
    <mergeCell ref="D201:F201"/>
    <mergeCell ref="U137:W137"/>
    <mergeCell ref="X137:AD137"/>
    <mergeCell ref="G137:G138"/>
    <mergeCell ref="A3:A4"/>
    <mergeCell ref="O137:T137"/>
    <mergeCell ref="B3:B4"/>
    <mergeCell ref="D3:D4"/>
    <mergeCell ref="E3:E4"/>
    <mergeCell ref="F3:F4"/>
    <mergeCell ref="O3:T3"/>
    <mergeCell ref="I3:N3"/>
    <mergeCell ref="H3:H4"/>
    <mergeCell ref="H70:H71"/>
    <mergeCell ref="I70:N70"/>
    <mergeCell ref="A132:D132"/>
    <mergeCell ref="H137:H138"/>
    <mergeCell ref="I137:N137"/>
    <mergeCell ref="A199:D199"/>
    <mergeCell ref="A65:D65"/>
    <mergeCell ref="A2:AD2"/>
    <mergeCell ref="C3:C4"/>
    <mergeCell ref="U3:W3"/>
    <mergeCell ref="A70:A71"/>
    <mergeCell ref="B70:B71"/>
    <mergeCell ref="D70:D71"/>
    <mergeCell ref="E70:E71"/>
    <mergeCell ref="F70:F71"/>
    <mergeCell ref="O70:T70"/>
    <mergeCell ref="A69:AD69"/>
    <mergeCell ref="C70:C71"/>
    <mergeCell ref="U70:W70"/>
    <mergeCell ref="X70:AD70"/>
    <mergeCell ref="X3:AD3"/>
  </mergeCells>
  <printOptions horizontalCentered="1"/>
  <pageMargins left="0.39370078740157483" right="0.39370078740157483" top="0.74803149606299213" bottom="0.74803149606299213" header="0.31496062992125984" footer="0.31496062992125984"/>
  <pageSetup paperSize="9" scale="52" orientation="landscape" r:id="rId1"/>
  <headerFooter>
    <oddHeader xml:space="preserve">&amp;CPrograma CORRA PRO ABRAÇO - LOTE 03 </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P236"/>
  <sheetViews>
    <sheetView showGridLines="0" tabSelected="1" topLeftCell="A34" workbookViewId="0">
      <selection activeCell="B106" sqref="B106"/>
    </sheetView>
  </sheetViews>
  <sheetFormatPr defaultRowHeight="12.75" x14ac:dyDescent="0.2"/>
  <cols>
    <col min="1" max="1" width="5.85546875" style="144" customWidth="1"/>
    <col min="2" max="2" width="32.28515625" style="144" bestFit="1" customWidth="1"/>
    <col min="3" max="14" width="14.7109375" style="144" customWidth="1"/>
    <col min="15" max="15" width="1" style="144" customWidth="1"/>
    <col min="16" max="16" width="15.7109375" style="144" customWidth="1"/>
    <col min="17" max="16384" width="9.140625" style="144"/>
  </cols>
  <sheetData>
    <row r="1" spans="1:16" x14ac:dyDescent="0.2">
      <c r="A1" s="13"/>
      <c r="B1" s="14"/>
      <c r="C1" s="11"/>
      <c r="D1" s="11"/>
      <c r="E1" s="11"/>
      <c r="F1" s="11"/>
      <c r="G1" s="11"/>
      <c r="H1" s="11"/>
      <c r="I1" s="11"/>
      <c r="J1" s="11"/>
      <c r="K1" s="11"/>
      <c r="L1" s="11"/>
      <c r="M1" s="11"/>
      <c r="N1" s="11"/>
      <c r="O1" s="12"/>
      <c r="P1" s="132"/>
    </row>
    <row r="2" spans="1:16" ht="24.75" x14ac:dyDescent="0.2">
      <c r="A2" s="199" t="s">
        <v>212</v>
      </c>
      <c r="B2" s="199"/>
      <c r="C2" s="199"/>
      <c r="D2" s="199"/>
      <c r="E2" s="199"/>
      <c r="F2" s="199"/>
      <c r="G2" s="199"/>
      <c r="H2" s="199"/>
      <c r="I2" s="199"/>
      <c r="J2" s="199"/>
      <c r="K2" s="199"/>
      <c r="L2" s="199"/>
      <c r="M2" s="199"/>
      <c r="N2" s="199"/>
      <c r="O2" s="18"/>
      <c r="P2" s="18"/>
    </row>
    <row r="3" spans="1:16" ht="6.75" customHeight="1" thickBot="1" x14ac:dyDescent="0.25">
      <c r="A3" s="200"/>
      <c r="B3" s="201"/>
      <c r="C3" s="201"/>
      <c r="D3" s="201"/>
      <c r="E3" s="29"/>
      <c r="F3" s="29"/>
      <c r="G3" s="29"/>
      <c r="H3" s="29"/>
      <c r="I3" s="29"/>
      <c r="J3" s="29"/>
      <c r="K3" s="29"/>
      <c r="L3" s="29"/>
      <c r="M3" s="29"/>
      <c r="N3" s="29"/>
      <c r="O3" s="29"/>
      <c r="P3" s="29"/>
    </row>
    <row r="4" spans="1:16" ht="13.5" thickBot="1" x14ac:dyDescent="0.25">
      <c r="A4" s="15" t="s">
        <v>41</v>
      </c>
      <c r="B4" s="16" t="s">
        <v>42</v>
      </c>
      <c r="C4" s="30" t="s">
        <v>43</v>
      </c>
      <c r="D4" s="30" t="s">
        <v>44</v>
      </c>
      <c r="E4" s="30" t="s">
        <v>45</v>
      </c>
      <c r="F4" s="30" t="s">
        <v>46</v>
      </c>
      <c r="G4" s="30" t="s">
        <v>47</v>
      </c>
      <c r="H4" s="30" t="s">
        <v>48</v>
      </c>
      <c r="I4" s="30" t="s">
        <v>49</v>
      </c>
      <c r="J4" s="30" t="s">
        <v>50</v>
      </c>
      <c r="K4" s="30" t="s">
        <v>51</v>
      </c>
      <c r="L4" s="30" t="s">
        <v>52</v>
      </c>
      <c r="M4" s="30" t="s">
        <v>53</v>
      </c>
      <c r="N4" s="30" t="s">
        <v>54</v>
      </c>
      <c r="O4" s="21"/>
      <c r="P4" s="130" t="s">
        <v>1</v>
      </c>
    </row>
    <row r="5" spans="1:16" x14ac:dyDescent="0.2">
      <c r="A5" s="13"/>
      <c r="B5" s="14"/>
      <c r="C5" s="13"/>
      <c r="D5" s="13"/>
      <c r="E5" s="13"/>
      <c r="F5" s="13"/>
      <c r="G5" s="13"/>
      <c r="H5" s="13"/>
      <c r="I5" s="13"/>
      <c r="J5" s="13"/>
      <c r="K5" s="13"/>
      <c r="L5" s="13"/>
      <c r="M5" s="13"/>
      <c r="N5" s="13"/>
      <c r="O5" s="21"/>
      <c r="P5" s="13"/>
    </row>
    <row r="6" spans="1:16" x14ac:dyDescent="0.2">
      <c r="A6" s="21" t="s">
        <v>55</v>
      </c>
      <c r="B6" s="22" t="s">
        <v>56</v>
      </c>
      <c r="C6" s="143">
        <v>0</v>
      </c>
      <c r="D6" s="143">
        <v>0</v>
      </c>
      <c r="E6" s="143">
        <v>0</v>
      </c>
      <c r="F6" s="143">
        <v>0</v>
      </c>
      <c r="G6" s="143">
        <v>0</v>
      </c>
      <c r="H6" s="143">
        <v>0</v>
      </c>
      <c r="I6" s="143">
        <v>0</v>
      </c>
      <c r="J6" s="143">
        <v>0</v>
      </c>
      <c r="K6" s="143">
        <v>0</v>
      </c>
      <c r="L6" s="143">
        <v>0</v>
      </c>
      <c r="M6" s="143">
        <v>0</v>
      </c>
      <c r="N6" s="143">
        <v>0</v>
      </c>
      <c r="O6" s="120"/>
      <c r="P6" s="145">
        <f>SUM(C6:N6)</f>
        <v>0</v>
      </c>
    </row>
    <row r="7" spans="1:16" x14ac:dyDescent="0.2">
      <c r="A7" s="21" t="s">
        <v>57</v>
      </c>
      <c r="B7" s="22" t="s">
        <v>58</v>
      </c>
      <c r="C7" s="143">
        <v>0</v>
      </c>
      <c r="D7" s="143">
        <v>0</v>
      </c>
      <c r="E7" s="143">
        <v>0</v>
      </c>
      <c r="F7" s="143">
        <v>0</v>
      </c>
      <c r="G7" s="143">
        <v>0</v>
      </c>
      <c r="H7" s="143">
        <v>0</v>
      </c>
      <c r="I7" s="143">
        <v>0</v>
      </c>
      <c r="J7" s="143">
        <v>0</v>
      </c>
      <c r="K7" s="143">
        <v>0</v>
      </c>
      <c r="L7" s="143">
        <v>0</v>
      </c>
      <c r="M7" s="143">
        <v>0</v>
      </c>
      <c r="N7" s="143">
        <v>0</v>
      </c>
      <c r="O7" s="120"/>
      <c r="P7" s="145">
        <f>SUM(C7:N7)</f>
        <v>0</v>
      </c>
    </row>
    <row r="8" spans="1:16" ht="13.5" thickBot="1" x14ac:dyDescent="0.25">
      <c r="A8" s="13"/>
      <c r="B8" s="14"/>
      <c r="C8" s="146"/>
      <c r="D8" s="146"/>
      <c r="E8" s="146"/>
      <c r="F8" s="146"/>
      <c r="G8" s="146"/>
      <c r="H8" s="146"/>
      <c r="I8" s="146"/>
      <c r="J8" s="146"/>
      <c r="K8" s="146"/>
      <c r="L8" s="146"/>
      <c r="M8" s="146"/>
      <c r="N8" s="146"/>
      <c r="O8" s="21"/>
      <c r="P8" s="146"/>
    </row>
    <row r="9" spans="1:16" ht="13.5" thickBot="1" x14ac:dyDescent="0.25">
      <c r="A9" s="15"/>
      <c r="B9" s="16" t="s">
        <v>59</v>
      </c>
      <c r="C9" s="122">
        <f>SUM(C6:C7)</f>
        <v>0</v>
      </c>
      <c r="D9" s="122">
        <f t="shared" ref="D9:N9" si="0">SUM(D6:D7)</f>
        <v>0</v>
      </c>
      <c r="E9" s="122">
        <f t="shared" si="0"/>
        <v>0</v>
      </c>
      <c r="F9" s="122">
        <f t="shared" si="0"/>
        <v>0</v>
      </c>
      <c r="G9" s="122">
        <f t="shared" si="0"/>
        <v>0</v>
      </c>
      <c r="H9" s="122">
        <f t="shared" si="0"/>
        <v>0</v>
      </c>
      <c r="I9" s="122">
        <f t="shared" si="0"/>
        <v>0</v>
      </c>
      <c r="J9" s="122">
        <f t="shared" si="0"/>
        <v>0</v>
      </c>
      <c r="K9" s="122">
        <f t="shared" si="0"/>
        <v>0</v>
      </c>
      <c r="L9" s="122">
        <f t="shared" si="0"/>
        <v>0</v>
      </c>
      <c r="M9" s="122">
        <f t="shared" si="0"/>
        <v>0</v>
      </c>
      <c r="N9" s="122">
        <f t="shared" si="0"/>
        <v>0</v>
      </c>
      <c r="O9" s="120"/>
      <c r="P9" s="122">
        <f>SUM(C9:N9)</f>
        <v>0</v>
      </c>
    </row>
    <row r="10" spans="1:16" ht="9.75" customHeight="1" thickBot="1" x14ac:dyDescent="0.25">
      <c r="A10" s="13"/>
      <c r="B10" s="14"/>
      <c r="C10" s="146"/>
      <c r="D10" s="146"/>
      <c r="E10" s="146"/>
      <c r="F10" s="146"/>
      <c r="G10" s="146"/>
      <c r="H10" s="146"/>
      <c r="I10" s="146"/>
      <c r="J10" s="146"/>
      <c r="K10" s="146"/>
      <c r="L10" s="146"/>
      <c r="M10" s="146"/>
      <c r="N10" s="146"/>
      <c r="O10" s="21"/>
      <c r="P10" s="146"/>
    </row>
    <row r="11" spans="1:16" ht="13.5" thickBot="1" x14ac:dyDescent="0.25">
      <c r="A11" s="15" t="s">
        <v>60</v>
      </c>
      <c r="B11" s="16" t="s">
        <v>61</v>
      </c>
      <c r="C11" s="30" t="s">
        <v>43</v>
      </c>
      <c r="D11" s="30" t="s">
        <v>44</v>
      </c>
      <c r="E11" s="30" t="s">
        <v>45</v>
      </c>
      <c r="F11" s="30" t="s">
        <v>46</v>
      </c>
      <c r="G11" s="30" t="s">
        <v>47</v>
      </c>
      <c r="H11" s="30" t="s">
        <v>48</v>
      </c>
      <c r="I11" s="30" t="s">
        <v>49</v>
      </c>
      <c r="J11" s="30" t="s">
        <v>50</v>
      </c>
      <c r="K11" s="30" t="s">
        <v>51</v>
      </c>
      <c r="L11" s="30" t="s">
        <v>52</v>
      </c>
      <c r="M11" s="30" t="s">
        <v>53</v>
      </c>
      <c r="N11" s="30" t="s">
        <v>54</v>
      </c>
      <c r="O11" s="21"/>
      <c r="P11" s="130" t="s">
        <v>1</v>
      </c>
    </row>
    <row r="12" spans="1:16" ht="7.5" customHeight="1" x14ac:dyDescent="0.2">
      <c r="A12" s="13"/>
      <c r="B12" s="14"/>
      <c r="C12" s="13"/>
      <c r="D12" s="13"/>
      <c r="E12" s="13"/>
      <c r="F12" s="13"/>
      <c r="G12" s="13"/>
      <c r="H12" s="13"/>
      <c r="I12" s="13"/>
      <c r="J12" s="13"/>
      <c r="K12" s="13"/>
      <c r="L12" s="13"/>
      <c r="M12" s="13"/>
      <c r="N12" s="13"/>
      <c r="O12" s="21"/>
      <c r="P12" s="13"/>
    </row>
    <row r="13" spans="1:16" x14ac:dyDescent="0.2">
      <c r="A13" s="18" t="s">
        <v>62</v>
      </c>
      <c r="B13" s="18" t="s">
        <v>63</v>
      </c>
      <c r="C13" s="18"/>
      <c r="D13" s="18"/>
      <c r="E13" s="18"/>
      <c r="F13" s="18"/>
      <c r="G13" s="18"/>
      <c r="H13" s="18"/>
      <c r="I13" s="18"/>
      <c r="J13" s="18"/>
      <c r="K13" s="18"/>
      <c r="L13" s="18"/>
      <c r="M13" s="18"/>
      <c r="N13" s="18"/>
      <c r="O13" s="21"/>
      <c r="P13" s="18"/>
    </row>
    <row r="14" spans="1:16" x14ac:dyDescent="0.2">
      <c r="A14" s="19" t="s">
        <v>62</v>
      </c>
      <c r="B14" s="20" t="s">
        <v>64</v>
      </c>
      <c r="C14" s="120"/>
      <c r="D14" s="120"/>
      <c r="E14" s="120"/>
      <c r="F14" s="120"/>
      <c r="G14" s="120"/>
      <c r="H14" s="120"/>
      <c r="I14" s="120"/>
      <c r="J14" s="120"/>
      <c r="K14" s="120"/>
      <c r="L14" s="120"/>
      <c r="M14" s="120"/>
      <c r="N14" s="120"/>
      <c r="O14" s="21"/>
      <c r="P14" s="120"/>
    </row>
    <row r="15" spans="1:16" x14ac:dyDescent="0.2">
      <c r="A15" s="21" t="s">
        <v>65</v>
      </c>
      <c r="B15" s="22" t="s">
        <v>66</v>
      </c>
      <c r="C15" s="143">
        <v>0</v>
      </c>
      <c r="D15" s="143">
        <v>0</v>
      </c>
      <c r="E15" s="143">
        <v>0</v>
      </c>
      <c r="F15" s="143">
        <v>0</v>
      </c>
      <c r="G15" s="143">
        <v>0</v>
      </c>
      <c r="H15" s="143">
        <v>0</v>
      </c>
      <c r="I15" s="143">
        <v>0</v>
      </c>
      <c r="J15" s="143">
        <v>0</v>
      </c>
      <c r="K15" s="143">
        <v>0</v>
      </c>
      <c r="L15" s="143">
        <v>0</v>
      </c>
      <c r="M15" s="143">
        <v>0</v>
      </c>
      <c r="N15" s="143">
        <v>0</v>
      </c>
      <c r="O15" s="21"/>
      <c r="P15" s="145">
        <f t="shared" ref="P15:P18" si="1">SUM(C15:N15)</f>
        <v>0</v>
      </c>
    </row>
    <row r="16" spans="1:16" x14ac:dyDescent="0.2">
      <c r="A16" s="21" t="s">
        <v>67</v>
      </c>
      <c r="B16" s="22" t="s">
        <v>68</v>
      </c>
      <c r="C16" s="143">
        <v>0</v>
      </c>
      <c r="D16" s="143">
        <v>0</v>
      </c>
      <c r="E16" s="143">
        <v>0</v>
      </c>
      <c r="F16" s="143">
        <v>0</v>
      </c>
      <c r="G16" s="143">
        <v>0</v>
      </c>
      <c r="H16" s="143">
        <v>0</v>
      </c>
      <c r="I16" s="143">
        <v>0</v>
      </c>
      <c r="J16" s="143">
        <v>0</v>
      </c>
      <c r="K16" s="143">
        <v>0</v>
      </c>
      <c r="L16" s="143">
        <v>0</v>
      </c>
      <c r="M16" s="143">
        <v>0</v>
      </c>
      <c r="N16" s="143">
        <v>0</v>
      </c>
      <c r="O16" s="21"/>
      <c r="P16" s="145">
        <f t="shared" si="1"/>
        <v>0</v>
      </c>
    </row>
    <row r="17" spans="1:16" x14ac:dyDescent="0.2">
      <c r="A17" s="21" t="s">
        <v>69</v>
      </c>
      <c r="B17" s="22" t="s">
        <v>70</v>
      </c>
      <c r="C17" s="143">
        <v>0</v>
      </c>
      <c r="D17" s="143">
        <v>0</v>
      </c>
      <c r="E17" s="143">
        <v>0</v>
      </c>
      <c r="F17" s="143">
        <v>0</v>
      </c>
      <c r="G17" s="143">
        <v>0</v>
      </c>
      <c r="H17" s="143">
        <v>0</v>
      </c>
      <c r="I17" s="143">
        <v>0</v>
      </c>
      <c r="J17" s="143">
        <v>0</v>
      </c>
      <c r="K17" s="143">
        <v>0</v>
      </c>
      <c r="L17" s="143">
        <v>0</v>
      </c>
      <c r="M17" s="143">
        <v>0</v>
      </c>
      <c r="N17" s="143">
        <v>0</v>
      </c>
      <c r="O17" s="21"/>
      <c r="P17" s="145">
        <f t="shared" si="1"/>
        <v>0</v>
      </c>
    </row>
    <row r="18" spans="1:16" ht="25.5" x14ac:dyDescent="0.2">
      <c r="A18" s="21" t="s">
        <v>71</v>
      </c>
      <c r="B18" s="17" t="s">
        <v>72</v>
      </c>
      <c r="C18" s="143">
        <v>0</v>
      </c>
      <c r="D18" s="143">
        <v>0</v>
      </c>
      <c r="E18" s="143">
        <v>0</v>
      </c>
      <c r="F18" s="143">
        <v>0</v>
      </c>
      <c r="G18" s="143">
        <v>0</v>
      </c>
      <c r="H18" s="143">
        <v>0</v>
      </c>
      <c r="I18" s="143">
        <v>0</v>
      </c>
      <c r="J18" s="143">
        <v>0</v>
      </c>
      <c r="K18" s="143">
        <v>0</v>
      </c>
      <c r="L18" s="143">
        <v>0</v>
      </c>
      <c r="M18" s="143">
        <v>0</v>
      </c>
      <c r="N18" s="143">
        <v>0</v>
      </c>
      <c r="O18" s="21"/>
      <c r="P18" s="145">
        <f t="shared" si="1"/>
        <v>0</v>
      </c>
    </row>
    <row r="19" spans="1:16" ht="13.5" thickBot="1" x14ac:dyDescent="0.25">
      <c r="A19" s="23"/>
      <c r="B19" s="24"/>
      <c r="C19" s="32"/>
      <c r="D19" s="32"/>
      <c r="E19" s="32"/>
      <c r="F19" s="32"/>
      <c r="G19" s="32"/>
      <c r="H19" s="32"/>
      <c r="I19" s="32"/>
      <c r="J19" s="32"/>
      <c r="K19" s="32"/>
      <c r="L19" s="32"/>
      <c r="M19" s="32"/>
      <c r="N19" s="32"/>
      <c r="O19" s="21"/>
      <c r="P19" s="32"/>
    </row>
    <row r="20" spans="1:16" ht="27.75" customHeight="1" thickBot="1" x14ac:dyDescent="0.25">
      <c r="A20" s="197" t="s">
        <v>73</v>
      </c>
      <c r="B20" s="197"/>
      <c r="C20" s="122">
        <f>SUM(C15:C18)</f>
        <v>0</v>
      </c>
      <c r="D20" s="122">
        <f t="shared" ref="D20:N20" si="2">SUM(D15:D18)</f>
        <v>0</v>
      </c>
      <c r="E20" s="122">
        <f t="shared" si="2"/>
        <v>0</v>
      </c>
      <c r="F20" s="122">
        <f t="shared" si="2"/>
        <v>0</v>
      </c>
      <c r="G20" s="122">
        <f t="shared" si="2"/>
        <v>0</v>
      </c>
      <c r="H20" s="122">
        <f t="shared" si="2"/>
        <v>0</v>
      </c>
      <c r="I20" s="122">
        <f t="shared" si="2"/>
        <v>0</v>
      </c>
      <c r="J20" s="122">
        <f t="shared" si="2"/>
        <v>0</v>
      </c>
      <c r="K20" s="122">
        <f t="shared" si="2"/>
        <v>0</v>
      </c>
      <c r="L20" s="122">
        <f t="shared" si="2"/>
        <v>0</v>
      </c>
      <c r="M20" s="122">
        <f t="shared" si="2"/>
        <v>0</v>
      </c>
      <c r="N20" s="122">
        <f t="shared" si="2"/>
        <v>0</v>
      </c>
      <c r="O20" s="21"/>
      <c r="P20" s="31">
        <f>SUM(C20:N20)</f>
        <v>0</v>
      </c>
    </row>
    <row r="21" spans="1:16" ht="8.25" customHeight="1" x14ac:dyDescent="0.2">
      <c r="A21" s="13"/>
      <c r="B21" s="14"/>
      <c r="C21" s="32"/>
      <c r="D21" s="32"/>
      <c r="E21" s="32"/>
      <c r="F21" s="32"/>
      <c r="G21" s="32"/>
      <c r="H21" s="32"/>
      <c r="I21" s="32"/>
      <c r="J21" s="32"/>
      <c r="K21" s="32"/>
      <c r="L21" s="32"/>
      <c r="M21" s="32"/>
      <c r="N21" s="32"/>
      <c r="O21" s="21"/>
      <c r="P21" s="32"/>
    </row>
    <row r="22" spans="1:16" x14ac:dyDescent="0.2">
      <c r="A22" s="18" t="s">
        <v>74</v>
      </c>
      <c r="B22" s="25" t="s">
        <v>75</v>
      </c>
      <c r="C22" s="33"/>
      <c r="D22" s="33"/>
      <c r="E22" s="33"/>
      <c r="F22" s="33"/>
      <c r="G22" s="33"/>
      <c r="H22" s="33"/>
      <c r="I22" s="33"/>
      <c r="J22" s="33"/>
      <c r="K22" s="33"/>
      <c r="L22" s="33"/>
      <c r="M22" s="33"/>
      <c r="N22" s="33"/>
      <c r="O22" s="19"/>
      <c r="P22" s="33"/>
    </row>
    <row r="23" spans="1:16" x14ac:dyDescent="0.2">
      <c r="A23" s="21" t="s">
        <v>76</v>
      </c>
      <c r="B23" s="22" t="s">
        <v>77</v>
      </c>
      <c r="C23" s="143">
        <v>0</v>
      </c>
      <c r="D23" s="143">
        <v>0</v>
      </c>
      <c r="E23" s="143">
        <v>0</v>
      </c>
      <c r="F23" s="143">
        <v>0</v>
      </c>
      <c r="G23" s="143">
        <v>0</v>
      </c>
      <c r="H23" s="143">
        <v>0</v>
      </c>
      <c r="I23" s="143">
        <v>0</v>
      </c>
      <c r="J23" s="143">
        <v>0</v>
      </c>
      <c r="K23" s="143">
        <v>0</v>
      </c>
      <c r="L23" s="143">
        <v>0</v>
      </c>
      <c r="M23" s="143">
        <v>0</v>
      </c>
      <c r="N23" s="143">
        <v>0</v>
      </c>
      <c r="O23" s="120"/>
      <c r="P23" s="145">
        <f t="shared" ref="P23:P32" si="3">SUM(C23:N23)</f>
        <v>0</v>
      </c>
    </row>
    <row r="24" spans="1:16" x14ac:dyDescent="0.2">
      <c r="A24" s="21" t="s">
        <v>78</v>
      </c>
      <c r="B24" s="22" t="s">
        <v>79</v>
      </c>
      <c r="C24" s="143">
        <v>0</v>
      </c>
      <c r="D24" s="143">
        <v>0</v>
      </c>
      <c r="E24" s="143">
        <v>0</v>
      </c>
      <c r="F24" s="143">
        <v>0</v>
      </c>
      <c r="G24" s="143">
        <v>0</v>
      </c>
      <c r="H24" s="143">
        <v>0</v>
      </c>
      <c r="I24" s="143">
        <v>0</v>
      </c>
      <c r="J24" s="143">
        <v>0</v>
      </c>
      <c r="K24" s="143">
        <v>0</v>
      </c>
      <c r="L24" s="143">
        <v>0</v>
      </c>
      <c r="M24" s="143">
        <v>0</v>
      </c>
      <c r="N24" s="143">
        <v>0</v>
      </c>
      <c r="O24" s="120"/>
      <c r="P24" s="145">
        <f t="shared" si="3"/>
        <v>0</v>
      </c>
    </row>
    <row r="25" spans="1:16" x14ac:dyDescent="0.2">
      <c r="A25" s="21" t="s">
        <v>80</v>
      </c>
      <c r="B25" s="22" t="s">
        <v>81</v>
      </c>
      <c r="C25" s="143">
        <v>0</v>
      </c>
      <c r="D25" s="143">
        <v>0</v>
      </c>
      <c r="E25" s="143">
        <v>0</v>
      </c>
      <c r="F25" s="143">
        <v>0</v>
      </c>
      <c r="G25" s="143">
        <v>0</v>
      </c>
      <c r="H25" s="143">
        <v>0</v>
      </c>
      <c r="I25" s="143">
        <v>0</v>
      </c>
      <c r="J25" s="143">
        <v>0</v>
      </c>
      <c r="K25" s="143">
        <v>0</v>
      </c>
      <c r="L25" s="143">
        <v>0</v>
      </c>
      <c r="M25" s="143">
        <v>0</v>
      </c>
      <c r="N25" s="143">
        <v>0</v>
      </c>
      <c r="O25" s="120"/>
      <c r="P25" s="145">
        <f t="shared" si="3"/>
        <v>0</v>
      </c>
    </row>
    <row r="26" spans="1:16" x14ac:dyDescent="0.2">
      <c r="A26" s="21" t="s">
        <v>82</v>
      </c>
      <c r="B26" s="22" t="s">
        <v>83</v>
      </c>
      <c r="C26" s="143">
        <v>0</v>
      </c>
      <c r="D26" s="143">
        <v>0</v>
      </c>
      <c r="E26" s="143">
        <v>0</v>
      </c>
      <c r="F26" s="143">
        <v>0</v>
      </c>
      <c r="G26" s="143">
        <v>0</v>
      </c>
      <c r="H26" s="143">
        <v>0</v>
      </c>
      <c r="I26" s="143">
        <v>0</v>
      </c>
      <c r="J26" s="143">
        <v>0</v>
      </c>
      <c r="K26" s="143">
        <v>0</v>
      </c>
      <c r="L26" s="143">
        <v>0</v>
      </c>
      <c r="M26" s="143">
        <v>0</v>
      </c>
      <c r="N26" s="143">
        <v>0</v>
      </c>
      <c r="O26" s="120"/>
      <c r="P26" s="145">
        <f t="shared" si="3"/>
        <v>0</v>
      </c>
    </row>
    <row r="27" spans="1:16" x14ac:dyDescent="0.2">
      <c r="A27" s="21" t="s">
        <v>84</v>
      </c>
      <c r="B27" s="22" t="s">
        <v>85</v>
      </c>
      <c r="C27" s="143">
        <v>0</v>
      </c>
      <c r="D27" s="143">
        <v>0</v>
      </c>
      <c r="E27" s="143">
        <v>0</v>
      </c>
      <c r="F27" s="143">
        <v>0</v>
      </c>
      <c r="G27" s="143">
        <v>0</v>
      </c>
      <c r="H27" s="143">
        <v>0</v>
      </c>
      <c r="I27" s="143">
        <v>0</v>
      </c>
      <c r="J27" s="143">
        <v>0</v>
      </c>
      <c r="K27" s="143">
        <v>0</v>
      </c>
      <c r="L27" s="143">
        <v>0</v>
      </c>
      <c r="M27" s="143">
        <v>0</v>
      </c>
      <c r="N27" s="143">
        <v>0</v>
      </c>
      <c r="O27" s="120"/>
      <c r="P27" s="145">
        <f t="shared" si="3"/>
        <v>0</v>
      </c>
    </row>
    <row r="28" spans="1:16" x14ac:dyDescent="0.2">
      <c r="A28" s="21" t="s">
        <v>86</v>
      </c>
      <c r="B28" s="22" t="s">
        <v>87</v>
      </c>
      <c r="C28" s="143">
        <v>0</v>
      </c>
      <c r="D28" s="143">
        <v>0</v>
      </c>
      <c r="E28" s="143">
        <v>0</v>
      </c>
      <c r="F28" s="143">
        <v>0</v>
      </c>
      <c r="G28" s="143">
        <v>0</v>
      </c>
      <c r="H28" s="143">
        <v>0</v>
      </c>
      <c r="I28" s="143">
        <v>0</v>
      </c>
      <c r="J28" s="143">
        <v>0</v>
      </c>
      <c r="K28" s="143">
        <v>0</v>
      </c>
      <c r="L28" s="143">
        <v>0</v>
      </c>
      <c r="M28" s="143">
        <v>0</v>
      </c>
      <c r="N28" s="143">
        <v>0</v>
      </c>
      <c r="O28" s="120"/>
      <c r="P28" s="145">
        <f t="shared" si="3"/>
        <v>0</v>
      </c>
    </row>
    <row r="29" spans="1:16" x14ac:dyDescent="0.2">
      <c r="A29" s="21" t="s">
        <v>88</v>
      </c>
      <c r="B29" s="22" t="s">
        <v>89</v>
      </c>
      <c r="C29" s="143">
        <v>0</v>
      </c>
      <c r="D29" s="143">
        <v>0</v>
      </c>
      <c r="E29" s="143">
        <v>0</v>
      </c>
      <c r="F29" s="143">
        <v>0</v>
      </c>
      <c r="G29" s="143">
        <v>0</v>
      </c>
      <c r="H29" s="143">
        <v>0</v>
      </c>
      <c r="I29" s="143">
        <v>0</v>
      </c>
      <c r="J29" s="143">
        <v>0</v>
      </c>
      <c r="K29" s="143">
        <v>0</v>
      </c>
      <c r="L29" s="143">
        <v>0</v>
      </c>
      <c r="M29" s="143">
        <v>0</v>
      </c>
      <c r="N29" s="143">
        <v>0</v>
      </c>
      <c r="O29" s="120"/>
      <c r="P29" s="145">
        <f t="shared" si="3"/>
        <v>0</v>
      </c>
    </row>
    <row r="30" spans="1:16" x14ac:dyDescent="0.2">
      <c r="A30" s="21" t="s">
        <v>90</v>
      </c>
      <c r="B30" s="22" t="s">
        <v>91</v>
      </c>
      <c r="C30" s="143">
        <v>0</v>
      </c>
      <c r="D30" s="143">
        <v>0</v>
      </c>
      <c r="E30" s="143">
        <v>0</v>
      </c>
      <c r="F30" s="143">
        <v>0</v>
      </c>
      <c r="G30" s="143">
        <v>0</v>
      </c>
      <c r="H30" s="143">
        <v>0</v>
      </c>
      <c r="I30" s="143">
        <v>0</v>
      </c>
      <c r="J30" s="143">
        <v>0</v>
      </c>
      <c r="K30" s="143">
        <v>0</v>
      </c>
      <c r="L30" s="143">
        <v>0</v>
      </c>
      <c r="M30" s="143">
        <v>0</v>
      </c>
      <c r="N30" s="143">
        <v>0</v>
      </c>
      <c r="O30" s="120"/>
      <c r="P30" s="145">
        <f t="shared" si="3"/>
        <v>0</v>
      </c>
    </row>
    <row r="31" spans="1:16" x14ac:dyDescent="0.2">
      <c r="A31" s="21" t="s">
        <v>92</v>
      </c>
      <c r="B31" s="22" t="s">
        <v>93</v>
      </c>
      <c r="C31" s="143">
        <v>0</v>
      </c>
      <c r="D31" s="143">
        <v>0</v>
      </c>
      <c r="E31" s="143">
        <v>0</v>
      </c>
      <c r="F31" s="143">
        <v>0</v>
      </c>
      <c r="G31" s="143">
        <v>0</v>
      </c>
      <c r="H31" s="143">
        <v>0</v>
      </c>
      <c r="I31" s="143">
        <v>0</v>
      </c>
      <c r="J31" s="143">
        <v>0</v>
      </c>
      <c r="K31" s="143">
        <v>0</v>
      </c>
      <c r="L31" s="143">
        <v>0</v>
      </c>
      <c r="M31" s="143">
        <v>0</v>
      </c>
      <c r="N31" s="143">
        <v>0</v>
      </c>
      <c r="O31" s="120"/>
      <c r="P31" s="145">
        <f t="shared" si="3"/>
        <v>0</v>
      </c>
    </row>
    <row r="32" spans="1:16" x14ac:dyDescent="0.2">
      <c r="A32" s="21" t="s">
        <v>94</v>
      </c>
      <c r="B32" s="17" t="s">
        <v>95</v>
      </c>
      <c r="C32" s="143">
        <v>0</v>
      </c>
      <c r="D32" s="143">
        <v>0</v>
      </c>
      <c r="E32" s="143">
        <v>0</v>
      </c>
      <c r="F32" s="143">
        <v>0</v>
      </c>
      <c r="G32" s="143">
        <v>0</v>
      </c>
      <c r="H32" s="143">
        <v>0</v>
      </c>
      <c r="I32" s="143">
        <v>0</v>
      </c>
      <c r="J32" s="143">
        <v>0</v>
      </c>
      <c r="K32" s="143">
        <v>0</v>
      </c>
      <c r="L32" s="143">
        <v>0</v>
      </c>
      <c r="M32" s="143">
        <v>0</v>
      </c>
      <c r="N32" s="143">
        <v>0</v>
      </c>
      <c r="O32" s="120"/>
      <c r="P32" s="145">
        <f t="shared" si="3"/>
        <v>0</v>
      </c>
    </row>
    <row r="33" spans="1:16" ht="13.5" thickBot="1" x14ac:dyDescent="0.25">
      <c r="A33" s="13"/>
      <c r="B33" s="14"/>
      <c r="C33" s="32"/>
      <c r="D33" s="32"/>
      <c r="E33" s="32"/>
      <c r="F33" s="32"/>
      <c r="G33" s="32"/>
      <c r="H33" s="32"/>
      <c r="I33" s="32"/>
      <c r="J33" s="32"/>
      <c r="K33" s="32"/>
      <c r="L33" s="32"/>
      <c r="M33" s="32"/>
      <c r="N33" s="32"/>
      <c r="O33" s="21"/>
      <c r="P33" s="32"/>
    </row>
    <row r="34" spans="1:16" ht="13.5" thickBot="1" x14ac:dyDescent="0.25">
      <c r="A34" s="15" t="s">
        <v>96</v>
      </c>
      <c r="B34" s="26"/>
      <c r="C34" s="35">
        <f>SUM(C23:C32)</f>
        <v>0</v>
      </c>
      <c r="D34" s="35">
        <f t="shared" ref="D34:N34" si="4">SUM(D23:D32)</f>
        <v>0</v>
      </c>
      <c r="E34" s="35">
        <f t="shared" si="4"/>
        <v>0</v>
      </c>
      <c r="F34" s="35">
        <f t="shared" si="4"/>
        <v>0</v>
      </c>
      <c r="G34" s="35">
        <f t="shared" si="4"/>
        <v>0</v>
      </c>
      <c r="H34" s="35">
        <f t="shared" si="4"/>
        <v>0</v>
      </c>
      <c r="I34" s="35">
        <f t="shared" si="4"/>
        <v>0</v>
      </c>
      <c r="J34" s="35">
        <f t="shared" si="4"/>
        <v>0</v>
      </c>
      <c r="K34" s="35">
        <f t="shared" si="4"/>
        <v>0</v>
      </c>
      <c r="L34" s="35">
        <f t="shared" si="4"/>
        <v>0</v>
      </c>
      <c r="M34" s="35">
        <f t="shared" si="4"/>
        <v>0</v>
      </c>
      <c r="N34" s="35">
        <f t="shared" si="4"/>
        <v>0</v>
      </c>
      <c r="O34" s="21"/>
      <c r="P34" s="31">
        <f>SUM(C34:N34)</f>
        <v>0</v>
      </c>
    </row>
    <row r="35" spans="1:16" ht="6.75" customHeight="1" thickBot="1" x14ac:dyDescent="0.25">
      <c r="A35" s="13"/>
      <c r="B35" s="14"/>
      <c r="C35" s="32"/>
      <c r="D35" s="32"/>
      <c r="E35" s="32"/>
      <c r="F35" s="32"/>
      <c r="G35" s="32"/>
      <c r="H35" s="32"/>
      <c r="I35" s="32"/>
      <c r="J35" s="32"/>
      <c r="K35" s="32"/>
      <c r="L35" s="32"/>
      <c r="M35" s="32"/>
      <c r="N35" s="32"/>
      <c r="O35" s="21"/>
      <c r="P35" s="32"/>
    </row>
    <row r="36" spans="1:16" ht="13.5" thickBot="1" x14ac:dyDescent="0.25">
      <c r="A36" s="15" t="s">
        <v>205</v>
      </c>
      <c r="B36" s="26"/>
      <c r="C36" s="35">
        <f>C20+C34</f>
        <v>0</v>
      </c>
      <c r="D36" s="35">
        <f t="shared" ref="D36:N36" si="5">D20+D34</f>
        <v>0</v>
      </c>
      <c r="E36" s="35">
        <f t="shared" si="5"/>
        <v>0</v>
      </c>
      <c r="F36" s="35">
        <f t="shared" si="5"/>
        <v>0</v>
      </c>
      <c r="G36" s="35">
        <f t="shared" si="5"/>
        <v>0</v>
      </c>
      <c r="H36" s="35">
        <f t="shared" si="5"/>
        <v>0</v>
      </c>
      <c r="I36" s="35">
        <f t="shared" si="5"/>
        <v>0</v>
      </c>
      <c r="J36" s="35">
        <f t="shared" si="5"/>
        <v>0</v>
      </c>
      <c r="K36" s="35">
        <f t="shared" si="5"/>
        <v>0</v>
      </c>
      <c r="L36" s="35">
        <f t="shared" si="5"/>
        <v>0</v>
      </c>
      <c r="M36" s="35">
        <f t="shared" si="5"/>
        <v>0</v>
      </c>
      <c r="N36" s="35">
        <f t="shared" si="5"/>
        <v>0</v>
      </c>
      <c r="O36" s="21"/>
      <c r="P36" s="31">
        <f>SUM(C36:N36)</f>
        <v>0</v>
      </c>
    </row>
    <row r="37" spans="1:16" ht="6.75" customHeight="1" x14ac:dyDescent="0.2">
      <c r="A37" s="13"/>
      <c r="B37" s="14"/>
      <c r="C37" s="32"/>
      <c r="D37" s="32"/>
      <c r="E37" s="32"/>
      <c r="F37" s="32"/>
      <c r="G37" s="32"/>
      <c r="H37" s="32"/>
      <c r="I37" s="32"/>
      <c r="J37" s="32"/>
      <c r="K37" s="32"/>
      <c r="L37" s="32"/>
      <c r="M37" s="32"/>
      <c r="N37" s="32"/>
      <c r="O37" s="21"/>
      <c r="P37" s="32"/>
    </row>
    <row r="38" spans="1:16" x14ac:dyDescent="0.2">
      <c r="A38" s="18" t="s">
        <v>97</v>
      </c>
      <c r="B38" s="27" t="s">
        <v>98</v>
      </c>
      <c r="C38" s="123"/>
      <c r="D38" s="123"/>
      <c r="E38" s="123"/>
      <c r="F38" s="123"/>
      <c r="G38" s="123"/>
      <c r="H38" s="123"/>
      <c r="I38" s="123"/>
      <c r="J38" s="123"/>
      <c r="K38" s="123"/>
      <c r="L38" s="123"/>
      <c r="M38" s="123"/>
      <c r="N38" s="123"/>
      <c r="O38" s="124"/>
      <c r="P38" s="123"/>
    </row>
    <row r="39" spans="1:16" x14ac:dyDescent="0.2">
      <c r="A39" s="21" t="s">
        <v>99</v>
      </c>
      <c r="B39" s="17" t="s">
        <v>100</v>
      </c>
      <c r="C39" s="143">
        <v>0</v>
      </c>
      <c r="D39" s="143">
        <v>0</v>
      </c>
      <c r="E39" s="143">
        <v>0</v>
      </c>
      <c r="F39" s="143">
        <v>0</v>
      </c>
      <c r="G39" s="143">
        <v>0</v>
      </c>
      <c r="H39" s="143">
        <v>0</v>
      </c>
      <c r="I39" s="143">
        <v>0</v>
      </c>
      <c r="J39" s="143">
        <v>0</v>
      </c>
      <c r="K39" s="143">
        <v>0</v>
      </c>
      <c r="L39" s="143">
        <v>0</v>
      </c>
      <c r="M39" s="143">
        <v>0</v>
      </c>
      <c r="N39" s="143">
        <v>0</v>
      </c>
      <c r="O39" s="120"/>
      <c r="P39" s="145">
        <f t="shared" ref="P39:P58" si="6">SUM(C39:N39)</f>
        <v>0</v>
      </c>
    </row>
    <row r="40" spans="1:16" x14ac:dyDescent="0.2">
      <c r="A40" s="21" t="s">
        <v>101</v>
      </c>
      <c r="B40" s="17" t="s">
        <v>100</v>
      </c>
      <c r="C40" s="143">
        <v>0</v>
      </c>
      <c r="D40" s="143">
        <v>0</v>
      </c>
      <c r="E40" s="143">
        <v>0</v>
      </c>
      <c r="F40" s="143">
        <v>0</v>
      </c>
      <c r="G40" s="143">
        <v>0</v>
      </c>
      <c r="H40" s="143">
        <v>0</v>
      </c>
      <c r="I40" s="143">
        <v>0</v>
      </c>
      <c r="J40" s="143">
        <v>0</v>
      </c>
      <c r="K40" s="143">
        <v>0</v>
      </c>
      <c r="L40" s="143">
        <v>0</v>
      </c>
      <c r="M40" s="143">
        <v>0</v>
      </c>
      <c r="N40" s="143">
        <v>0</v>
      </c>
      <c r="O40" s="120"/>
      <c r="P40" s="145">
        <f t="shared" si="6"/>
        <v>0</v>
      </c>
    </row>
    <row r="41" spans="1:16" x14ac:dyDescent="0.2">
      <c r="A41" s="21" t="s">
        <v>102</v>
      </c>
      <c r="B41" s="17" t="s">
        <v>100</v>
      </c>
      <c r="C41" s="143">
        <v>0</v>
      </c>
      <c r="D41" s="143">
        <v>0</v>
      </c>
      <c r="E41" s="143">
        <v>0</v>
      </c>
      <c r="F41" s="143">
        <v>0</v>
      </c>
      <c r="G41" s="143">
        <v>0</v>
      </c>
      <c r="H41" s="143">
        <v>0</v>
      </c>
      <c r="I41" s="143">
        <v>0</v>
      </c>
      <c r="J41" s="143">
        <v>0</v>
      </c>
      <c r="K41" s="143">
        <v>0</v>
      </c>
      <c r="L41" s="143">
        <v>0</v>
      </c>
      <c r="M41" s="143">
        <v>0</v>
      </c>
      <c r="N41" s="143">
        <v>0</v>
      </c>
      <c r="O41" s="120"/>
      <c r="P41" s="145">
        <f t="shared" si="6"/>
        <v>0</v>
      </c>
    </row>
    <row r="42" spans="1:16" x14ac:dyDescent="0.2">
      <c r="A42" s="21" t="s">
        <v>103</v>
      </c>
      <c r="B42" s="17" t="s">
        <v>100</v>
      </c>
      <c r="C42" s="143">
        <v>0</v>
      </c>
      <c r="D42" s="143">
        <v>0</v>
      </c>
      <c r="E42" s="143">
        <v>0</v>
      </c>
      <c r="F42" s="143">
        <v>0</v>
      </c>
      <c r="G42" s="143">
        <v>0</v>
      </c>
      <c r="H42" s="143">
        <v>0</v>
      </c>
      <c r="I42" s="143">
        <v>0</v>
      </c>
      <c r="J42" s="143">
        <v>0</v>
      </c>
      <c r="K42" s="143">
        <v>0</v>
      </c>
      <c r="L42" s="143">
        <v>0</v>
      </c>
      <c r="M42" s="143">
        <v>0</v>
      </c>
      <c r="N42" s="143">
        <v>0</v>
      </c>
      <c r="O42" s="120"/>
      <c r="P42" s="145">
        <f t="shared" si="6"/>
        <v>0</v>
      </c>
    </row>
    <row r="43" spans="1:16" x14ac:dyDescent="0.2">
      <c r="A43" s="21" t="s">
        <v>104</v>
      </c>
      <c r="B43" s="17" t="s">
        <v>100</v>
      </c>
      <c r="C43" s="143">
        <v>0</v>
      </c>
      <c r="D43" s="143">
        <v>0</v>
      </c>
      <c r="E43" s="143">
        <v>0</v>
      </c>
      <c r="F43" s="143">
        <v>0</v>
      </c>
      <c r="G43" s="143">
        <v>0</v>
      </c>
      <c r="H43" s="143">
        <v>0</v>
      </c>
      <c r="I43" s="143">
        <v>0</v>
      </c>
      <c r="J43" s="143">
        <v>0</v>
      </c>
      <c r="K43" s="143">
        <v>0</v>
      </c>
      <c r="L43" s="143">
        <v>0</v>
      </c>
      <c r="M43" s="143">
        <v>0</v>
      </c>
      <c r="N43" s="143">
        <v>0</v>
      </c>
      <c r="O43" s="120"/>
      <c r="P43" s="145">
        <f t="shared" si="6"/>
        <v>0</v>
      </c>
    </row>
    <row r="44" spans="1:16" hidden="1" x14ac:dyDescent="0.2">
      <c r="A44" s="21" t="s">
        <v>105</v>
      </c>
      <c r="B44" s="17" t="s">
        <v>100</v>
      </c>
      <c r="C44" s="143">
        <v>0</v>
      </c>
      <c r="D44" s="143">
        <v>0</v>
      </c>
      <c r="E44" s="143">
        <v>0</v>
      </c>
      <c r="F44" s="143">
        <v>0</v>
      </c>
      <c r="G44" s="143">
        <v>0</v>
      </c>
      <c r="H44" s="143">
        <v>0</v>
      </c>
      <c r="I44" s="143">
        <v>0</v>
      </c>
      <c r="J44" s="143">
        <v>0</v>
      </c>
      <c r="K44" s="143">
        <v>0</v>
      </c>
      <c r="L44" s="143">
        <v>0</v>
      </c>
      <c r="M44" s="143">
        <v>0</v>
      </c>
      <c r="N44" s="143">
        <v>0</v>
      </c>
      <c r="O44" s="120"/>
      <c r="P44" s="145">
        <f t="shared" si="6"/>
        <v>0</v>
      </c>
    </row>
    <row r="45" spans="1:16" hidden="1" x14ac:dyDescent="0.2">
      <c r="A45" s="21" t="s">
        <v>106</v>
      </c>
      <c r="B45" s="17" t="s">
        <v>100</v>
      </c>
      <c r="C45" s="143">
        <v>0</v>
      </c>
      <c r="D45" s="143">
        <v>0</v>
      </c>
      <c r="E45" s="143">
        <v>0</v>
      </c>
      <c r="F45" s="143">
        <v>0</v>
      </c>
      <c r="G45" s="143">
        <v>0</v>
      </c>
      <c r="H45" s="143">
        <v>0</v>
      </c>
      <c r="I45" s="143">
        <v>0</v>
      </c>
      <c r="J45" s="143">
        <v>0</v>
      </c>
      <c r="K45" s="143">
        <v>0</v>
      </c>
      <c r="L45" s="143">
        <v>0</v>
      </c>
      <c r="M45" s="143">
        <v>0</v>
      </c>
      <c r="N45" s="143">
        <v>0</v>
      </c>
      <c r="O45" s="120"/>
      <c r="P45" s="145">
        <f t="shared" si="6"/>
        <v>0</v>
      </c>
    </row>
    <row r="46" spans="1:16" hidden="1" x14ac:dyDescent="0.2">
      <c r="A46" s="21" t="s">
        <v>107</v>
      </c>
      <c r="B46" s="17" t="s">
        <v>100</v>
      </c>
      <c r="C46" s="143">
        <v>0</v>
      </c>
      <c r="D46" s="143">
        <v>0</v>
      </c>
      <c r="E46" s="143">
        <v>0</v>
      </c>
      <c r="F46" s="143">
        <v>0</v>
      </c>
      <c r="G46" s="143">
        <v>0</v>
      </c>
      <c r="H46" s="143">
        <v>0</v>
      </c>
      <c r="I46" s="143">
        <v>0</v>
      </c>
      <c r="J46" s="143">
        <v>0</v>
      </c>
      <c r="K46" s="143">
        <v>0</v>
      </c>
      <c r="L46" s="143">
        <v>0</v>
      </c>
      <c r="M46" s="143">
        <v>0</v>
      </c>
      <c r="N46" s="143">
        <v>0</v>
      </c>
      <c r="O46" s="120"/>
      <c r="P46" s="145">
        <f t="shared" si="6"/>
        <v>0</v>
      </c>
    </row>
    <row r="47" spans="1:16" hidden="1" x14ac:dyDescent="0.2">
      <c r="A47" s="21" t="s">
        <v>108</v>
      </c>
      <c r="B47" s="17" t="s">
        <v>100</v>
      </c>
      <c r="C47" s="143">
        <v>0</v>
      </c>
      <c r="D47" s="143">
        <v>0</v>
      </c>
      <c r="E47" s="143">
        <v>0</v>
      </c>
      <c r="F47" s="143">
        <v>0</v>
      </c>
      <c r="G47" s="143">
        <v>0</v>
      </c>
      <c r="H47" s="143">
        <v>0</v>
      </c>
      <c r="I47" s="143">
        <v>0</v>
      </c>
      <c r="J47" s="143">
        <v>0</v>
      </c>
      <c r="K47" s="143">
        <v>0</v>
      </c>
      <c r="L47" s="143">
        <v>0</v>
      </c>
      <c r="M47" s="143">
        <v>0</v>
      </c>
      <c r="N47" s="143">
        <v>0</v>
      </c>
      <c r="O47" s="120"/>
      <c r="P47" s="145">
        <f t="shared" si="6"/>
        <v>0</v>
      </c>
    </row>
    <row r="48" spans="1:16" hidden="1" x14ac:dyDescent="0.2">
      <c r="A48" s="21" t="s">
        <v>109</v>
      </c>
      <c r="B48" s="17" t="s">
        <v>100</v>
      </c>
      <c r="C48" s="143">
        <v>0</v>
      </c>
      <c r="D48" s="143">
        <v>0</v>
      </c>
      <c r="E48" s="143">
        <v>0</v>
      </c>
      <c r="F48" s="143">
        <v>0</v>
      </c>
      <c r="G48" s="143">
        <v>0</v>
      </c>
      <c r="H48" s="143">
        <v>0</v>
      </c>
      <c r="I48" s="143">
        <v>0</v>
      </c>
      <c r="J48" s="143">
        <v>0</v>
      </c>
      <c r="K48" s="143">
        <v>0</v>
      </c>
      <c r="L48" s="143">
        <v>0</v>
      </c>
      <c r="M48" s="143">
        <v>0</v>
      </c>
      <c r="N48" s="143">
        <v>0</v>
      </c>
      <c r="O48" s="120"/>
      <c r="P48" s="145">
        <f t="shared" si="6"/>
        <v>0</v>
      </c>
    </row>
    <row r="49" spans="1:16" hidden="1" x14ac:dyDescent="0.2">
      <c r="A49" s="21" t="s">
        <v>110</v>
      </c>
      <c r="B49" s="17" t="s">
        <v>100</v>
      </c>
      <c r="C49" s="143">
        <v>0</v>
      </c>
      <c r="D49" s="143">
        <v>0</v>
      </c>
      <c r="E49" s="143">
        <v>0</v>
      </c>
      <c r="F49" s="143">
        <v>0</v>
      </c>
      <c r="G49" s="143">
        <v>0</v>
      </c>
      <c r="H49" s="143">
        <v>0</v>
      </c>
      <c r="I49" s="143">
        <v>0</v>
      </c>
      <c r="J49" s="143">
        <v>0</v>
      </c>
      <c r="K49" s="143">
        <v>0</v>
      </c>
      <c r="L49" s="143">
        <v>0</v>
      </c>
      <c r="M49" s="143">
        <v>0</v>
      </c>
      <c r="N49" s="143">
        <v>0</v>
      </c>
      <c r="O49" s="120"/>
      <c r="P49" s="145">
        <f t="shared" si="6"/>
        <v>0</v>
      </c>
    </row>
    <row r="50" spans="1:16" hidden="1" x14ac:dyDescent="0.2">
      <c r="A50" s="21" t="s">
        <v>111</v>
      </c>
      <c r="B50" s="17" t="s">
        <v>100</v>
      </c>
      <c r="C50" s="143">
        <v>0</v>
      </c>
      <c r="D50" s="143">
        <v>0</v>
      </c>
      <c r="E50" s="143">
        <v>0</v>
      </c>
      <c r="F50" s="143">
        <v>0</v>
      </c>
      <c r="G50" s="143">
        <v>0</v>
      </c>
      <c r="H50" s="143">
        <v>0</v>
      </c>
      <c r="I50" s="143">
        <v>0</v>
      </c>
      <c r="J50" s="143">
        <v>0</v>
      </c>
      <c r="K50" s="143">
        <v>0</v>
      </c>
      <c r="L50" s="143">
        <v>0</v>
      </c>
      <c r="M50" s="143">
        <v>0</v>
      </c>
      <c r="N50" s="143">
        <v>0</v>
      </c>
      <c r="O50" s="120"/>
      <c r="P50" s="145">
        <f t="shared" si="6"/>
        <v>0</v>
      </c>
    </row>
    <row r="51" spans="1:16" hidden="1" x14ac:dyDescent="0.2">
      <c r="A51" s="21" t="s">
        <v>112</v>
      </c>
      <c r="B51" s="17" t="s">
        <v>100</v>
      </c>
      <c r="C51" s="143">
        <v>0</v>
      </c>
      <c r="D51" s="143">
        <v>0</v>
      </c>
      <c r="E51" s="143">
        <v>0</v>
      </c>
      <c r="F51" s="143">
        <v>0</v>
      </c>
      <c r="G51" s="143">
        <v>0</v>
      </c>
      <c r="H51" s="143">
        <v>0</v>
      </c>
      <c r="I51" s="143">
        <v>0</v>
      </c>
      <c r="J51" s="143">
        <v>0</v>
      </c>
      <c r="K51" s="143">
        <v>0</v>
      </c>
      <c r="L51" s="143">
        <v>0</v>
      </c>
      <c r="M51" s="143">
        <v>0</v>
      </c>
      <c r="N51" s="143">
        <v>0</v>
      </c>
      <c r="O51" s="120"/>
      <c r="P51" s="145">
        <f t="shared" si="6"/>
        <v>0</v>
      </c>
    </row>
    <row r="52" spans="1:16" hidden="1" x14ac:dyDescent="0.2">
      <c r="A52" s="21" t="s">
        <v>113</v>
      </c>
      <c r="B52" s="17" t="s">
        <v>100</v>
      </c>
      <c r="C52" s="143">
        <v>0</v>
      </c>
      <c r="D52" s="143">
        <v>0</v>
      </c>
      <c r="E52" s="143">
        <v>0</v>
      </c>
      <c r="F52" s="143">
        <v>0</v>
      </c>
      <c r="G52" s="143">
        <v>0</v>
      </c>
      <c r="H52" s="143">
        <v>0</v>
      </c>
      <c r="I52" s="143">
        <v>0</v>
      </c>
      <c r="J52" s="143">
        <v>0</v>
      </c>
      <c r="K52" s="143">
        <v>0</v>
      </c>
      <c r="L52" s="143">
        <v>0</v>
      </c>
      <c r="M52" s="143">
        <v>0</v>
      </c>
      <c r="N52" s="143">
        <v>0</v>
      </c>
      <c r="O52" s="120"/>
      <c r="P52" s="145">
        <f t="shared" si="6"/>
        <v>0</v>
      </c>
    </row>
    <row r="53" spans="1:16" hidden="1" x14ac:dyDescent="0.2">
      <c r="A53" s="21" t="s">
        <v>114</v>
      </c>
      <c r="B53" s="17" t="s">
        <v>100</v>
      </c>
      <c r="C53" s="143">
        <v>0</v>
      </c>
      <c r="D53" s="143">
        <v>0</v>
      </c>
      <c r="E53" s="143">
        <v>0</v>
      </c>
      <c r="F53" s="143">
        <v>0</v>
      </c>
      <c r="G53" s="143">
        <v>0</v>
      </c>
      <c r="H53" s="143">
        <v>0</v>
      </c>
      <c r="I53" s="143">
        <v>0</v>
      </c>
      <c r="J53" s="143">
        <v>0</v>
      </c>
      <c r="K53" s="143">
        <v>0</v>
      </c>
      <c r="L53" s="143">
        <v>0</v>
      </c>
      <c r="M53" s="143">
        <v>0</v>
      </c>
      <c r="N53" s="143">
        <v>0</v>
      </c>
      <c r="O53" s="120"/>
      <c r="P53" s="145">
        <f t="shared" si="6"/>
        <v>0</v>
      </c>
    </row>
    <row r="54" spans="1:16" hidden="1" x14ac:dyDescent="0.2">
      <c r="A54" s="21" t="s">
        <v>115</v>
      </c>
      <c r="B54" s="17" t="s">
        <v>100</v>
      </c>
      <c r="C54" s="143">
        <v>0</v>
      </c>
      <c r="D54" s="143">
        <v>0</v>
      </c>
      <c r="E54" s="143">
        <v>0</v>
      </c>
      <c r="F54" s="143">
        <v>0</v>
      </c>
      <c r="G54" s="143">
        <v>0</v>
      </c>
      <c r="H54" s="143">
        <v>0</v>
      </c>
      <c r="I54" s="143">
        <v>0</v>
      </c>
      <c r="J54" s="143">
        <v>0</v>
      </c>
      <c r="K54" s="143">
        <v>0</v>
      </c>
      <c r="L54" s="143">
        <v>0</v>
      </c>
      <c r="M54" s="143">
        <v>0</v>
      </c>
      <c r="N54" s="143">
        <v>0</v>
      </c>
      <c r="O54" s="120"/>
      <c r="P54" s="145">
        <f t="shared" si="6"/>
        <v>0</v>
      </c>
    </row>
    <row r="55" spans="1:16" hidden="1" x14ac:dyDescent="0.2">
      <c r="A55" s="21" t="s">
        <v>116</v>
      </c>
      <c r="B55" s="17" t="s">
        <v>100</v>
      </c>
      <c r="C55" s="143">
        <v>0</v>
      </c>
      <c r="D55" s="143">
        <v>0</v>
      </c>
      <c r="E55" s="143">
        <v>0</v>
      </c>
      <c r="F55" s="143">
        <v>0</v>
      </c>
      <c r="G55" s="143">
        <v>0</v>
      </c>
      <c r="H55" s="143">
        <v>0</v>
      </c>
      <c r="I55" s="143">
        <v>0</v>
      </c>
      <c r="J55" s="143">
        <v>0</v>
      </c>
      <c r="K55" s="143">
        <v>0</v>
      </c>
      <c r="L55" s="143">
        <v>0</v>
      </c>
      <c r="M55" s="143">
        <v>0</v>
      </c>
      <c r="N55" s="143">
        <v>0</v>
      </c>
      <c r="O55" s="120"/>
      <c r="P55" s="145">
        <f t="shared" si="6"/>
        <v>0</v>
      </c>
    </row>
    <row r="56" spans="1:16" x14ac:dyDescent="0.2">
      <c r="A56" s="21" t="s">
        <v>117</v>
      </c>
      <c r="B56" s="149" t="s">
        <v>118</v>
      </c>
      <c r="C56" s="143">
        <v>0</v>
      </c>
      <c r="D56" s="143">
        <v>0</v>
      </c>
      <c r="E56" s="143">
        <v>0</v>
      </c>
      <c r="F56" s="143">
        <v>0</v>
      </c>
      <c r="G56" s="143">
        <v>0</v>
      </c>
      <c r="H56" s="143">
        <v>0</v>
      </c>
      <c r="I56" s="143">
        <v>0</v>
      </c>
      <c r="J56" s="143">
        <v>0</v>
      </c>
      <c r="K56" s="143">
        <v>0</v>
      </c>
      <c r="L56" s="143">
        <v>0</v>
      </c>
      <c r="M56" s="143">
        <v>0</v>
      </c>
      <c r="N56" s="143">
        <v>0</v>
      </c>
      <c r="O56" s="120"/>
      <c r="P56" s="145">
        <f t="shared" si="6"/>
        <v>0</v>
      </c>
    </row>
    <row r="57" spans="1:16" x14ac:dyDescent="0.2">
      <c r="A57" s="21" t="s">
        <v>119</v>
      </c>
      <c r="B57" s="150" t="s">
        <v>120</v>
      </c>
      <c r="C57" s="143">
        <v>0</v>
      </c>
      <c r="D57" s="143">
        <v>0</v>
      </c>
      <c r="E57" s="143">
        <v>0</v>
      </c>
      <c r="F57" s="143">
        <v>0</v>
      </c>
      <c r="G57" s="143">
        <v>0</v>
      </c>
      <c r="H57" s="143">
        <v>0</v>
      </c>
      <c r="I57" s="143">
        <v>0</v>
      </c>
      <c r="J57" s="143">
        <v>0</v>
      </c>
      <c r="K57" s="143">
        <v>0</v>
      </c>
      <c r="L57" s="143">
        <v>0</v>
      </c>
      <c r="M57" s="143">
        <v>0</v>
      </c>
      <c r="N57" s="143">
        <v>0</v>
      </c>
      <c r="O57" s="120"/>
      <c r="P57" s="145">
        <f t="shared" si="6"/>
        <v>0</v>
      </c>
    </row>
    <row r="58" spans="1:16" x14ac:dyDescent="0.2">
      <c r="A58" s="21" t="s">
        <v>121</v>
      </c>
      <c r="B58" s="17" t="s">
        <v>100</v>
      </c>
      <c r="C58" s="143">
        <v>0</v>
      </c>
      <c r="D58" s="143">
        <v>0</v>
      </c>
      <c r="E58" s="143">
        <v>0</v>
      </c>
      <c r="F58" s="143">
        <v>0</v>
      </c>
      <c r="G58" s="143">
        <v>0</v>
      </c>
      <c r="H58" s="143">
        <v>0</v>
      </c>
      <c r="I58" s="143">
        <v>0</v>
      </c>
      <c r="J58" s="143">
        <v>0</v>
      </c>
      <c r="K58" s="143">
        <v>0</v>
      </c>
      <c r="L58" s="143">
        <v>0</v>
      </c>
      <c r="M58" s="143">
        <v>0</v>
      </c>
      <c r="N58" s="143">
        <v>0</v>
      </c>
      <c r="O58" s="120"/>
      <c r="P58" s="145">
        <f t="shared" si="6"/>
        <v>0</v>
      </c>
    </row>
    <row r="59" spans="1:16" ht="13.5" thickBot="1" x14ac:dyDescent="0.25">
      <c r="A59" s="23"/>
      <c r="B59" s="24"/>
      <c r="C59" s="32"/>
      <c r="D59" s="32"/>
      <c r="E59" s="32"/>
      <c r="F59" s="32"/>
      <c r="G59" s="32"/>
      <c r="H59" s="32"/>
      <c r="I59" s="32"/>
      <c r="J59" s="32"/>
      <c r="K59" s="32"/>
      <c r="L59" s="32"/>
      <c r="M59" s="32"/>
      <c r="N59" s="32"/>
      <c r="O59" s="21"/>
      <c r="P59" s="32"/>
    </row>
    <row r="60" spans="1:16" ht="13.5" thickBot="1" x14ac:dyDescent="0.25">
      <c r="A60" s="206" t="s">
        <v>122</v>
      </c>
      <c r="B60" s="206"/>
      <c r="C60" s="125">
        <f>SUM(C39:C58)</f>
        <v>0</v>
      </c>
      <c r="D60" s="125">
        <f t="shared" ref="D60:N60" si="7">SUM(D39:D58)</f>
        <v>0</v>
      </c>
      <c r="E60" s="125">
        <f t="shared" si="7"/>
        <v>0</v>
      </c>
      <c r="F60" s="125">
        <f t="shared" si="7"/>
        <v>0</v>
      </c>
      <c r="G60" s="125">
        <f t="shared" si="7"/>
        <v>0</v>
      </c>
      <c r="H60" s="125">
        <f t="shared" si="7"/>
        <v>0</v>
      </c>
      <c r="I60" s="125">
        <f t="shared" si="7"/>
        <v>0</v>
      </c>
      <c r="J60" s="125">
        <f t="shared" si="7"/>
        <v>0</v>
      </c>
      <c r="K60" s="125">
        <f t="shared" si="7"/>
        <v>0</v>
      </c>
      <c r="L60" s="125">
        <f t="shared" si="7"/>
        <v>0</v>
      </c>
      <c r="M60" s="125">
        <f t="shared" si="7"/>
        <v>0</v>
      </c>
      <c r="N60" s="125">
        <f t="shared" si="7"/>
        <v>0</v>
      </c>
      <c r="O60" s="120"/>
      <c r="P60" s="122">
        <f>SUM(C60:N60)</f>
        <v>0</v>
      </c>
    </row>
    <row r="61" spans="1:16" x14ac:dyDescent="0.2">
      <c r="A61" s="13"/>
      <c r="B61" s="14"/>
      <c r="C61" s="32"/>
      <c r="D61" s="32"/>
      <c r="E61" s="32"/>
      <c r="F61" s="32"/>
      <c r="G61" s="32"/>
      <c r="H61" s="32"/>
      <c r="I61" s="32"/>
      <c r="J61" s="32"/>
      <c r="K61" s="32"/>
      <c r="L61" s="32"/>
      <c r="M61" s="32"/>
      <c r="N61" s="32"/>
      <c r="O61" s="21"/>
      <c r="P61" s="32"/>
    </row>
    <row r="62" spans="1:16" x14ac:dyDescent="0.2">
      <c r="A62" s="18" t="s">
        <v>123</v>
      </c>
      <c r="B62" s="207" t="s">
        <v>124</v>
      </c>
      <c r="C62" s="207"/>
      <c r="D62" s="207"/>
      <c r="E62" s="207"/>
      <c r="F62" s="207"/>
      <c r="G62" s="33"/>
      <c r="H62" s="33"/>
      <c r="I62" s="33"/>
      <c r="J62" s="33"/>
      <c r="K62" s="33"/>
      <c r="L62" s="33"/>
      <c r="M62" s="33"/>
      <c r="N62" s="33"/>
      <c r="O62" s="19"/>
      <c r="P62" s="33"/>
    </row>
    <row r="63" spans="1:16" x14ac:dyDescent="0.2">
      <c r="A63" s="21" t="s">
        <v>125</v>
      </c>
      <c r="B63" s="17" t="s">
        <v>126</v>
      </c>
      <c r="C63" s="143">
        <v>0</v>
      </c>
      <c r="D63" s="143">
        <v>0</v>
      </c>
      <c r="E63" s="143">
        <v>0</v>
      </c>
      <c r="F63" s="143">
        <v>0</v>
      </c>
      <c r="G63" s="143">
        <v>0</v>
      </c>
      <c r="H63" s="143">
        <v>0</v>
      </c>
      <c r="I63" s="143">
        <v>0</v>
      </c>
      <c r="J63" s="143">
        <v>0</v>
      </c>
      <c r="K63" s="143">
        <v>0</v>
      </c>
      <c r="L63" s="143">
        <v>0</v>
      </c>
      <c r="M63" s="143">
        <v>0</v>
      </c>
      <c r="N63" s="143">
        <v>0</v>
      </c>
      <c r="O63" s="120"/>
      <c r="P63" s="145">
        <f t="shared" ref="P63:P82" si="8">SUM(C63:N63)</f>
        <v>0</v>
      </c>
    </row>
    <row r="64" spans="1:16" x14ac:dyDescent="0.2">
      <c r="A64" s="21" t="s">
        <v>127</v>
      </c>
      <c r="B64" s="17" t="s">
        <v>126</v>
      </c>
      <c r="C64" s="143">
        <v>0</v>
      </c>
      <c r="D64" s="143">
        <v>0</v>
      </c>
      <c r="E64" s="143">
        <v>0</v>
      </c>
      <c r="F64" s="143">
        <v>0</v>
      </c>
      <c r="G64" s="143">
        <v>0</v>
      </c>
      <c r="H64" s="143">
        <v>0</v>
      </c>
      <c r="I64" s="143">
        <v>0</v>
      </c>
      <c r="J64" s="143">
        <v>0</v>
      </c>
      <c r="K64" s="143">
        <v>0</v>
      </c>
      <c r="L64" s="143">
        <v>0</v>
      </c>
      <c r="M64" s="143">
        <v>0</v>
      </c>
      <c r="N64" s="143">
        <v>0</v>
      </c>
      <c r="O64" s="120"/>
      <c r="P64" s="145">
        <f t="shared" si="8"/>
        <v>0</v>
      </c>
    </row>
    <row r="65" spans="1:16" x14ac:dyDescent="0.2">
      <c r="A65" s="21" t="s">
        <v>128</v>
      </c>
      <c r="B65" s="17" t="s">
        <v>126</v>
      </c>
      <c r="C65" s="143">
        <v>0</v>
      </c>
      <c r="D65" s="143">
        <v>0</v>
      </c>
      <c r="E65" s="143">
        <v>0</v>
      </c>
      <c r="F65" s="143">
        <v>0</v>
      </c>
      <c r="G65" s="143">
        <v>0</v>
      </c>
      <c r="H65" s="143">
        <v>0</v>
      </c>
      <c r="I65" s="143">
        <v>0</v>
      </c>
      <c r="J65" s="143">
        <v>0</v>
      </c>
      <c r="K65" s="143">
        <v>0</v>
      </c>
      <c r="L65" s="143">
        <v>0</v>
      </c>
      <c r="M65" s="143">
        <v>0</v>
      </c>
      <c r="N65" s="143">
        <v>0</v>
      </c>
      <c r="O65" s="120"/>
      <c r="P65" s="145">
        <f t="shared" si="8"/>
        <v>0</v>
      </c>
    </row>
    <row r="66" spans="1:16" x14ac:dyDescent="0.2">
      <c r="A66" s="21" t="s">
        <v>129</v>
      </c>
      <c r="B66" s="17" t="s">
        <v>126</v>
      </c>
      <c r="C66" s="143">
        <v>0</v>
      </c>
      <c r="D66" s="143">
        <v>0</v>
      </c>
      <c r="E66" s="143">
        <v>0</v>
      </c>
      <c r="F66" s="143">
        <v>0</v>
      </c>
      <c r="G66" s="143">
        <v>0</v>
      </c>
      <c r="H66" s="143">
        <v>0</v>
      </c>
      <c r="I66" s="143">
        <v>0</v>
      </c>
      <c r="J66" s="143">
        <v>0</v>
      </c>
      <c r="K66" s="143">
        <v>0</v>
      </c>
      <c r="L66" s="143">
        <v>0</v>
      </c>
      <c r="M66" s="143">
        <v>0</v>
      </c>
      <c r="N66" s="143">
        <v>0</v>
      </c>
      <c r="O66" s="120"/>
      <c r="P66" s="145">
        <f t="shared" si="8"/>
        <v>0</v>
      </c>
    </row>
    <row r="67" spans="1:16" x14ac:dyDescent="0.2">
      <c r="A67" s="21" t="s">
        <v>130</v>
      </c>
      <c r="B67" s="17" t="s">
        <v>126</v>
      </c>
      <c r="C67" s="143">
        <v>0</v>
      </c>
      <c r="D67" s="143">
        <v>0</v>
      </c>
      <c r="E67" s="143">
        <v>0</v>
      </c>
      <c r="F67" s="143">
        <v>0</v>
      </c>
      <c r="G67" s="143">
        <v>0</v>
      </c>
      <c r="H67" s="143">
        <v>0</v>
      </c>
      <c r="I67" s="143">
        <v>0</v>
      </c>
      <c r="J67" s="143">
        <v>0</v>
      </c>
      <c r="K67" s="143">
        <v>0</v>
      </c>
      <c r="L67" s="143">
        <v>0</v>
      </c>
      <c r="M67" s="143">
        <v>0</v>
      </c>
      <c r="N67" s="143">
        <v>0</v>
      </c>
      <c r="O67" s="120"/>
      <c r="P67" s="145">
        <f t="shared" si="8"/>
        <v>0</v>
      </c>
    </row>
    <row r="68" spans="1:16" hidden="1" x14ac:dyDescent="0.2">
      <c r="A68" s="21" t="s">
        <v>131</v>
      </c>
      <c r="B68" s="17" t="s">
        <v>126</v>
      </c>
      <c r="C68" s="143">
        <v>0</v>
      </c>
      <c r="D68" s="143">
        <v>0</v>
      </c>
      <c r="E68" s="143">
        <v>0</v>
      </c>
      <c r="F68" s="143">
        <v>0</v>
      </c>
      <c r="G68" s="143">
        <v>0</v>
      </c>
      <c r="H68" s="143">
        <v>0</v>
      </c>
      <c r="I68" s="143">
        <v>0</v>
      </c>
      <c r="J68" s="143">
        <v>0</v>
      </c>
      <c r="K68" s="143">
        <v>0</v>
      </c>
      <c r="L68" s="143">
        <v>0</v>
      </c>
      <c r="M68" s="143">
        <v>0</v>
      </c>
      <c r="N68" s="143">
        <v>0</v>
      </c>
      <c r="O68" s="120"/>
      <c r="P68" s="145">
        <f t="shared" si="8"/>
        <v>0</v>
      </c>
    </row>
    <row r="69" spans="1:16" hidden="1" x14ac:dyDescent="0.2">
      <c r="A69" s="21" t="s">
        <v>132</v>
      </c>
      <c r="B69" s="17" t="s">
        <v>126</v>
      </c>
      <c r="C69" s="143">
        <v>0</v>
      </c>
      <c r="D69" s="143">
        <v>0</v>
      </c>
      <c r="E69" s="143">
        <v>0</v>
      </c>
      <c r="F69" s="143">
        <v>0</v>
      </c>
      <c r="G69" s="143">
        <v>0</v>
      </c>
      <c r="H69" s="143">
        <v>0</v>
      </c>
      <c r="I69" s="143">
        <v>0</v>
      </c>
      <c r="J69" s="143">
        <v>0</v>
      </c>
      <c r="K69" s="143">
        <v>0</v>
      </c>
      <c r="L69" s="143">
        <v>0</v>
      </c>
      <c r="M69" s="143">
        <v>0</v>
      </c>
      <c r="N69" s="143">
        <v>0</v>
      </c>
      <c r="O69" s="120"/>
      <c r="P69" s="145">
        <f t="shared" si="8"/>
        <v>0</v>
      </c>
    </row>
    <row r="70" spans="1:16" hidden="1" x14ac:dyDescent="0.2">
      <c r="A70" s="21" t="s">
        <v>133</v>
      </c>
      <c r="B70" s="17" t="s">
        <v>126</v>
      </c>
      <c r="C70" s="143">
        <v>0</v>
      </c>
      <c r="D70" s="143">
        <v>0</v>
      </c>
      <c r="E70" s="143">
        <v>0</v>
      </c>
      <c r="F70" s="143">
        <v>0</v>
      </c>
      <c r="G70" s="143">
        <v>0</v>
      </c>
      <c r="H70" s="143">
        <v>0</v>
      </c>
      <c r="I70" s="143">
        <v>0</v>
      </c>
      <c r="J70" s="143">
        <v>0</v>
      </c>
      <c r="K70" s="143">
        <v>0</v>
      </c>
      <c r="L70" s="143">
        <v>0</v>
      </c>
      <c r="M70" s="143">
        <v>0</v>
      </c>
      <c r="N70" s="143">
        <v>0</v>
      </c>
      <c r="O70" s="120"/>
      <c r="P70" s="145">
        <f t="shared" si="8"/>
        <v>0</v>
      </c>
    </row>
    <row r="71" spans="1:16" hidden="1" x14ac:dyDescent="0.2">
      <c r="A71" s="21" t="s">
        <v>134</v>
      </c>
      <c r="B71" s="17" t="s">
        <v>126</v>
      </c>
      <c r="C71" s="143">
        <v>0</v>
      </c>
      <c r="D71" s="143">
        <v>0</v>
      </c>
      <c r="E71" s="143">
        <v>0</v>
      </c>
      <c r="F71" s="143">
        <v>0</v>
      </c>
      <c r="G71" s="143">
        <v>0</v>
      </c>
      <c r="H71" s="143">
        <v>0</v>
      </c>
      <c r="I71" s="143">
        <v>0</v>
      </c>
      <c r="J71" s="143">
        <v>0</v>
      </c>
      <c r="K71" s="143">
        <v>0</v>
      </c>
      <c r="L71" s="143">
        <v>0</v>
      </c>
      <c r="M71" s="143">
        <v>0</v>
      </c>
      <c r="N71" s="143">
        <v>0</v>
      </c>
      <c r="O71" s="120"/>
      <c r="P71" s="145">
        <f t="shared" si="8"/>
        <v>0</v>
      </c>
    </row>
    <row r="72" spans="1:16" hidden="1" x14ac:dyDescent="0.2">
      <c r="A72" s="21" t="s">
        <v>135</v>
      </c>
      <c r="B72" s="17" t="s">
        <v>126</v>
      </c>
      <c r="C72" s="143">
        <v>0</v>
      </c>
      <c r="D72" s="143">
        <v>0</v>
      </c>
      <c r="E72" s="143">
        <v>0</v>
      </c>
      <c r="F72" s="143">
        <v>0</v>
      </c>
      <c r="G72" s="143">
        <v>0</v>
      </c>
      <c r="H72" s="143">
        <v>0</v>
      </c>
      <c r="I72" s="143">
        <v>0</v>
      </c>
      <c r="J72" s="143">
        <v>0</v>
      </c>
      <c r="K72" s="143">
        <v>0</v>
      </c>
      <c r="L72" s="143">
        <v>0</v>
      </c>
      <c r="M72" s="143">
        <v>0</v>
      </c>
      <c r="N72" s="143">
        <v>0</v>
      </c>
      <c r="O72" s="120"/>
      <c r="P72" s="145">
        <f t="shared" si="8"/>
        <v>0</v>
      </c>
    </row>
    <row r="73" spans="1:16" hidden="1" x14ac:dyDescent="0.2">
      <c r="A73" s="21" t="s">
        <v>136</v>
      </c>
      <c r="B73" s="17" t="s">
        <v>126</v>
      </c>
      <c r="C73" s="143">
        <v>0</v>
      </c>
      <c r="D73" s="143">
        <v>0</v>
      </c>
      <c r="E73" s="143">
        <v>0</v>
      </c>
      <c r="F73" s="143">
        <v>0</v>
      </c>
      <c r="G73" s="143">
        <v>0</v>
      </c>
      <c r="H73" s="143">
        <v>0</v>
      </c>
      <c r="I73" s="143">
        <v>0</v>
      </c>
      <c r="J73" s="143">
        <v>0</v>
      </c>
      <c r="K73" s="143">
        <v>0</v>
      </c>
      <c r="L73" s="143">
        <v>0</v>
      </c>
      <c r="M73" s="143">
        <v>0</v>
      </c>
      <c r="N73" s="143">
        <v>0</v>
      </c>
      <c r="O73" s="120"/>
      <c r="P73" s="145">
        <f t="shared" si="8"/>
        <v>0</v>
      </c>
    </row>
    <row r="74" spans="1:16" hidden="1" x14ac:dyDescent="0.2">
      <c r="A74" s="21" t="s">
        <v>137</v>
      </c>
      <c r="B74" s="17" t="s">
        <v>126</v>
      </c>
      <c r="C74" s="143">
        <v>0</v>
      </c>
      <c r="D74" s="143">
        <v>0</v>
      </c>
      <c r="E74" s="143">
        <v>0</v>
      </c>
      <c r="F74" s="143">
        <v>0</v>
      </c>
      <c r="G74" s="143">
        <v>0</v>
      </c>
      <c r="H74" s="143">
        <v>0</v>
      </c>
      <c r="I74" s="143">
        <v>0</v>
      </c>
      <c r="J74" s="143">
        <v>0</v>
      </c>
      <c r="K74" s="143">
        <v>0</v>
      </c>
      <c r="L74" s="143">
        <v>0</v>
      </c>
      <c r="M74" s="143">
        <v>0</v>
      </c>
      <c r="N74" s="143">
        <v>0</v>
      </c>
      <c r="O74" s="120"/>
      <c r="P74" s="145">
        <f t="shared" si="8"/>
        <v>0</v>
      </c>
    </row>
    <row r="75" spans="1:16" hidden="1" x14ac:dyDescent="0.2">
      <c r="A75" s="21" t="s">
        <v>138</v>
      </c>
      <c r="B75" s="17" t="s">
        <v>126</v>
      </c>
      <c r="C75" s="143">
        <v>0</v>
      </c>
      <c r="D75" s="143">
        <v>0</v>
      </c>
      <c r="E75" s="143">
        <v>0</v>
      </c>
      <c r="F75" s="143">
        <v>0</v>
      </c>
      <c r="G75" s="143">
        <v>0</v>
      </c>
      <c r="H75" s="143">
        <v>0</v>
      </c>
      <c r="I75" s="143">
        <v>0</v>
      </c>
      <c r="J75" s="143">
        <v>0</v>
      </c>
      <c r="K75" s="143">
        <v>0</v>
      </c>
      <c r="L75" s="143">
        <v>0</v>
      </c>
      <c r="M75" s="143">
        <v>0</v>
      </c>
      <c r="N75" s="143">
        <v>0</v>
      </c>
      <c r="O75" s="120"/>
      <c r="P75" s="145">
        <f t="shared" si="8"/>
        <v>0</v>
      </c>
    </row>
    <row r="76" spans="1:16" hidden="1" x14ac:dyDescent="0.2">
      <c r="A76" s="21" t="s">
        <v>139</v>
      </c>
      <c r="B76" s="17" t="s">
        <v>126</v>
      </c>
      <c r="C76" s="143">
        <v>0</v>
      </c>
      <c r="D76" s="143">
        <v>0</v>
      </c>
      <c r="E76" s="143">
        <v>0</v>
      </c>
      <c r="F76" s="143">
        <v>0</v>
      </c>
      <c r="G76" s="143">
        <v>0</v>
      </c>
      <c r="H76" s="143">
        <v>0</v>
      </c>
      <c r="I76" s="143">
        <v>0</v>
      </c>
      <c r="J76" s="143">
        <v>0</v>
      </c>
      <c r="K76" s="143">
        <v>0</v>
      </c>
      <c r="L76" s="143">
        <v>0</v>
      </c>
      <c r="M76" s="143">
        <v>0</v>
      </c>
      <c r="N76" s="143">
        <v>0</v>
      </c>
      <c r="O76" s="120"/>
      <c r="P76" s="145">
        <f t="shared" si="8"/>
        <v>0</v>
      </c>
    </row>
    <row r="77" spans="1:16" hidden="1" x14ac:dyDescent="0.2">
      <c r="A77" s="21" t="s">
        <v>140</v>
      </c>
      <c r="B77" s="17" t="s">
        <v>126</v>
      </c>
      <c r="C77" s="143">
        <v>0</v>
      </c>
      <c r="D77" s="143">
        <v>0</v>
      </c>
      <c r="E77" s="143">
        <v>0</v>
      </c>
      <c r="F77" s="143">
        <v>0</v>
      </c>
      <c r="G77" s="143">
        <v>0</v>
      </c>
      <c r="H77" s="143">
        <v>0</v>
      </c>
      <c r="I77" s="143">
        <v>0</v>
      </c>
      <c r="J77" s="143">
        <v>0</v>
      </c>
      <c r="K77" s="143">
        <v>0</v>
      </c>
      <c r="L77" s="143">
        <v>0</v>
      </c>
      <c r="M77" s="143">
        <v>0</v>
      </c>
      <c r="N77" s="143">
        <v>0</v>
      </c>
      <c r="O77" s="120"/>
      <c r="P77" s="145">
        <f t="shared" si="8"/>
        <v>0</v>
      </c>
    </row>
    <row r="78" spans="1:16" hidden="1" x14ac:dyDescent="0.2">
      <c r="A78" s="21" t="s">
        <v>141</v>
      </c>
      <c r="B78" s="17" t="s">
        <v>126</v>
      </c>
      <c r="C78" s="143">
        <v>0</v>
      </c>
      <c r="D78" s="143">
        <v>0</v>
      </c>
      <c r="E78" s="143">
        <v>0</v>
      </c>
      <c r="F78" s="143">
        <v>0</v>
      </c>
      <c r="G78" s="143">
        <v>0</v>
      </c>
      <c r="H78" s="143">
        <v>0</v>
      </c>
      <c r="I78" s="143">
        <v>0</v>
      </c>
      <c r="J78" s="143">
        <v>0</v>
      </c>
      <c r="K78" s="143">
        <v>0</v>
      </c>
      <c r="L78" s="143">
        <v>0</v>
      </c>
      <c r="M78" s="143">
        <v>0</v>
      </c>
      <c r="N78" s="143">
        <v>0</v>
      </c>
      <c r="O78" s="120"/>
      <c r="P78" s="145">
        <f t="shared" si="8"/>
        <v>0</v>
      </c>
    </row>
    <row r="79" spans="1:16" hidden="1" x14ac:dyDescent="0.2">
      <c r="A79" s="21" t="s">
        <v>142</v>
      </c>
      <c r="B79" s="17" t="s">
        <v>126</v>
      </c>
      <c r="C79" s="143">
        <v>0</v>
      </c>
      <c r="D79" s="143">
        <v>0</v>
      </c>
      <c r="E79" s="143">
        <v>0</v>
      </c>
      <c r="F79" s="143">
        <v>0</v>
      </c>
      <c r="G79" s="143">
        <v>0</v>
      </c>
      <c r="H79" s="143">
        <v>0</v>
      </c>
      <c r="I79" s="143">
        <v>0</v>
      </c>
      <c r="J79" s="143">
        <v>0</v>
      </c>
      <c r="K79" s="143">
        <v>0</v>
      </c>
      <c r="L79" s="143">
        <v>0</v>
      </c>
      <c r="M79" s="143">
        <v>0</v>
      </c>
      <c r="N79" s="143">
        <v>0</v>
      </c>
      <c r="O79" s="120"/>
      <c r="P79" s="145">
        <f t="shared" si="8"/>
        <v>0</v>
      </c>
    </row>
    <row r="80" spans="1:16" x14ac:dyDescent="0.2">
      <c r="A80" s="21" t="s">
        <v>143</v>
      </c>
      <c r="B80" s="149" t="s">
        <v>118</v>
      </c>
      <c r="C80" s="143">
        <v>0</v>
      </c>
      <c r="D80" s="143">
        <v>0</v>
      </c>
      <c r="E80" s="143">
        <v>0</v>
      </c>
      <c r="F80" s="143">
        <v>0</v>
      </c>
      <c r="G80" s="143">
        <v>0</v>
      </c>
      <c r="H80" s="143">
        <v>0</v>
      </c>
      <c r="I80" s="143">
        <v>0</v>
      </c>
      <c r="J80" s="143">
        <v>0</v>
      </c>
      <c r="K80" s="143">
        <v>0</v>
      </c>
      <c r="L80" s="143">
        <v>0</v>
      </c>
      <c r="M80" s="143">
        <v>0</v>
      </c>
      <c r="N80" s="143">
        <v>0</v>
      </c>
      <c r="O80" s="120"/>
      <c r="P80" s="145">
        <f t="shared" si="8"/>
        <v>0</v>
      </c>
    </row>
    <row r="81" spans="1:16" x14ac:dyDescent="0.2">
      <c r="A81" s="21" t="s">
        <v>144</v>
      </c>
      <c r="B81" s="150" t="s">
        <v>120</v>
      </c>
      <c r="C81" s="143">
        <v>0</v>
      </c>
      <c r="D81" s="143">
        <v>0</v>
      </c>
      <c r="E81" s="143">
        <v>0</v>
      </c>
      <c r="F81" s="143">
        <v>0</v>
      </c>
      <c r="G81" s="143">
        <v>0</v>
      </c>
      <c r="H81" s="143">
        <v>0</v>
      </c>
      <c r="I81" s="143">
        <v>0</v>
      </c>
      <c r="J81" s="143">
        <v>0</v>
      </c>
      <c r="K81" s="143">
        <v>0</v>
      </c>
      <c r="L81" s="143">
        <v>0</v>
      </c>
      <c r="M81" s="143">
        <v>0</v>
      </c>
      <c r="N81" s="143">
        <v>0</v>
      </c>
      <c r="O81" s="120"/>
      <c r="P81" s="145">
        <f t="shared" si="8"/>
        <v>0</v>
      </c>
    </row>
    <row r="82" spans="1:16" x14ac:dyDescent="0.2">
      <c r="A82" s="21" t="s">
        <v>145</v>
      </c>
      <c r="B82" s="17" t="s">
        <v>126</v>
      </c>
      <c r="C82" s="143">
        <v>0</v>
      </c>
      <c r="D82" s="143">
        <v>0</v>
      </c>
      <c r="E82" s="143">
        <v>0</v>
      </c>
      <c r="F82" s="143">
        <v>0</v>
      </c>
      <c r="G82" s="143">
        <v>0</v>
      </c>
      <c r="H82" s="143">
        <v>0</v>
      </c>
      <c r="I82" s="143">
        <v>0</v>
      </c>
      <c r="J82" s="143">
        <v>0</v>
      </c>
      <c r="K82" s="143">
        <v>0</v>
      </c>
      <c r="L82" s="143">
        <v>0</v>
      </c>
      <c r="M82" s="143">
        <v>0</v>
      </c>
      <c r="N82" s="143">
        <v>0</v>
      </c>
      <c r="O82" s="120"/>
      <c r="P82" s="145">
        <f t="shared" si="8"/>
        <v>0</v>
      </c>
    </row>
    <row r="83" spans="1:16" ht="13.5" thickBot="1" x14ac:dyDescent="0.25">
      <c r="A83" s="13"/>
      <c r="B83" s="14"/>
      <c r="C83" s="145"/>
      <c r="D83" s="145"/>
      <c r="E83" s="145"/>
      <c r="F83" s="145"/>
      <c r="G83" s="145"/>
      <c r="H83" s="145"/>
      <c r="I83" s="145"/>
      <c r="J83" s="145"/>
      <c r="K83" s="145"/>
      <c r="L83" s="145"/>
      <c r="M83" s="145"/>
      <c r="N83" s="145"/>
      <c r="O83" s="21"/>
      <c r="P83" s="32"/>
    </row>
    <row r="84" spans="1:16" ht="13.5" thickBot="1" x14ac:dyDescent="0.25">
      <c r="A84" s="202" t="s">
        <v>146</v>
      </c>
      <c r="B84" s="203"/>
      <c r="C84" s="35">
        <f>SUM(C63:C82)</f>
        <v>0</v>
      </c>
      <c r="D84" s="35">
        <f t="shared" ref="D84:N84" si="9">SUM(D63:D82)</f>
        <v>0</v>
      </c>
      <c r="E84" s="35">
        <f t="shared" si="9"/>
        <v>0</v>
      </c>
      <c r="F84" s="35">
        <f t="shared" si="9"/>
        <v>0</v>
      </c>
      <c r="G84" s="35">
        <f t="shared" si="9"/>
        <v>0</v>
      </c>
      <c r="H84" s="35">
        <f t="shared" si="9"/>
        <v>0</v>
      </c>
      <c r="I84" s="35">
        <f t="shared" si="9"/>
        <v>0</v>
      </c>
      <c r="J84" s="35">
        <f t="shared" si="9"/>
        <v>0</v>
      </c>
      <c r="K84" s="35">
        <f t="shared" si="9"/>
        <v>0</v>
      </c>
      <c r="L84" s="35">
        <f t="shared" si="9"/>
        <v>0</v>
      </c>
      <c r="M84" s="35">
        <f t="shared" si="9"/>
        <v>0</v>
      </c>
      <c r="N84" s="35">
        <f t="shared" si="9"/>
        <v>0</v>
      </c>
      <c r="O84" s="21"/>
      <c r="P84" s="31">
        <f>SUM(C84:N84)</f>
        <v>0</v>
      </c>
    </row>
    <row r="85" spans="1:16" x14ac:dyDescent="0.2">
      <c r="A85" s="13"/>
      <c r="B85" s="14"/>
      <c r="C85" s="32"/>
      <c r="D85" s="32"/>
      <c r="E85" s="32"/>
      <c r="F85" s="32"/>
      <c r="G85" s="32"/>
      <c r="H85" s="32"/>
      <c r="I85" s="32"/>
      <c r="J85" s="32"/>
      <c r="K85" s="32"/>
      <c r="L85" s="32"/>
      <c r="M85" s="32"/>
      <c r="N85" s="32"/>
      <c r="O85" s="21"/>
      <c r="P85" s="34"/>
    </row>
    <row r="86" spans="1:16" x14ac:dyDescent="0.2">
      <c r="A86" s="18" t="s">
        <v>147</v>
      </c>
      <c r="B86" s="25" t="s">
        <v>148</v>
      </c>
      <c r="C86" s="123"/>
      <c r="D86" s="123"/>
      <c r="E86" s="123"/>
      <c r="F86" s="123"/>
      <c r="G86" s="123"/>
      <c r="H86" s="123"/>
      <c r="I86" s="123"/>
      <c r="J86" s="123"/>
      <c r="K86" s="123"/>
      <c r="L86" s="123"/>
      <c r="M86" s="123"/>
      <c r="N86" s="123"/>
      <c r="O86" s="124"/>
      <c r="P86" s="123"/>
    </row>
    <row r="87" spans="1:16" x14ac:dyDescent="0.2">
      <c r="A87" s="21" t="s">
        <v>149</v>
      </c>
      <c r="B87" s="17" t="s">
        <v>213</v>
      </c>
      <c r="C87" s="143">
        <v>0</v>
      </c>
      <c r="D87" s="143">
        <v>0</v>
      </c>
      <c r="E87" s="143">
        <v>0</v>
      </c>
      <c r="F87" s="143">
        <v>0</v>
      </c>
      <c r="G87" s="143">
        <v>0</v>
      </c>
      <c r="H87" s="143">
        <v>0</v>
      </c>
      <c r="I87" s="143">
        <v>0</v>
      </c>
      <c r="J87" s="143">
        <v>0</v>
      </c>
      <c r="K87" s="143">
        <v>0</v>
      </c>
      <c r="L87" s="143">
        <v>0</v>
      </c>
      <c r="M87" s="143">
        <v>0</v>
      </c>
      <c r="N87" s="143">
        <v>0</v>
      </c>
      <c r="O87" s="120"/>
      <c r="P87" s="145">
        <f t="shared" ref="P87:P106" si="10">SUM(C87:N87)</f>
        <v>0</v>
      </c>
    </row>
    <row r="88" spans="1:16" x14ac:dyDescent="0.2">
      <c r="A88" s="21" t="s">
        <v>150</v>
      </c>
      <c r="B88" s="17" t="s">
        <v>214</v>
      </c>
      <c r="C88" s="143">
        <v>0</v>
      </c>
      <c r="D88" s="143">
        <v>0</v>
      </c>
      <c r="E88" s="143">
        <v>0</v>
      </c>
      <c r="F88" s="143">
        <v>0</v>
      </c>
      <c r="G88" s="143">
        <v>0</v>
      </c>
      <c r="H88" s="143">
        <v>0</v>
      </c>
      <c r="I88" s="143">
        <v>0</v>
      </c>
      <c r="J88" s="143">
        <v>0</v>
      </c>
      <c r="K88" s="143">
        <v>0</v>
      </c>
      <c r="L88" s="143">
        <v>0</v>
      </c>
      <c r="M88" s="143">
        <v>0</v>
      </c>
      <c r="N88" s="143">
        <v>0</v>
      </c>
      <c r="O88" s="120"/>
      <c r="P88" s="145">
        <f t="shared" si="10"/>
        <v>0</v>
      </c>
    </row>
    <row r="89" spans="1:16" x14ac:dyDescent="0.2">
      <c r="A89" s="21" t="s">
        <v>151</v>
      </c>
      <c r="B89" s="17" t="s">
        <v>215</v>
      </c>
      <c r="C89" s="143">
        <v>0</v>
      </c>
      <c r="D89" s="143">
        <v>0</v>
      </c>
      <c r="E89" s="143">
        <v>0</v>
      </c>
      <c r="F89" s="143">
        <v>0</v>
      </c>
      <c r="G89" s="143">
        <v>0</v>
      </c>
      <c r="H89" s="143">
        <v>0</v>
      </c>
      <c r="I89" s="143">
        <v>0</v>
      </c>
      <c r="J89" s="143">
        <v>0</v>
      </c>
      <c r="K89" s="143">
        <v>0</v>
      </c>
      <c r="L89" s="143">
        <v>0</v>
      </c>
      <c r="M89" s="143">
        <v>0</v>
      </c>
      <c r="N89" s="143">
        <v>0</v>
      </c>
      <c r="O89" s="120"/>
      <c r="P89" s="145">
        <f t="shared" si="10"/>
        <v>0</v>
      </c>
    </row>
    <row r="90" spans="1:16" x14ac:dyDescent="0.2">
      <c r="A90" s="21" t="s">
        <v>152</v>
      </c>
      <c r="B90" s="17" t="s">
        <v>216</v>
      </c>
      <c r="C90" s="143">
        <v>0</v>
      </c>
      <c r="D90" s="143">
        <v>0</v>
      </c>
      <c r="E90" s="143">
        <v>0</v>
      </c>
      <c r="F90" s="143">
        <v>0</v>
      </c>
      <c r="G90" s="143">
        <v>0</v>
      </c>
      <c r="H90" s="143">
        <v>0</v>
      </c>
      <c r="I90" s="143">
        <v>0</v>
      </c>
      <c r="J90" s="143">
        <v>0</v>
      </c>
      <c r="K90" s="143">
        <v>0</v>
      </c>
      <c r="L90" s="143">
        <v>0</v>
      </c>
      <c r="M90" s="143">
        <v>0</v>
      </c>
      <c r="N90" s="143">
        <v>0</v>
      </c>
      <c r="O90" s="120"/>
      <c r="P90" s="145">
        <f t="shared" si="10"/>
        <v>0</v>
      </c>
    </row>
    <row r="91" spans="1:16" x14ac:dyDescent="0.2">
      <c r="A91" s="21" t="s">
        <v>153</v>
      </c>
      <c r="B91" s="17" t="s">
        <v>100</v>
      </c>
      <c r="C91" s="143">
        <v>0</v>
      </c>
      <c r="D91" s="143">
        <v>0</v>
      </c>
      <c r="E91" s="143">
        <v>0</v>
      </c>
      <c r="F91" s="143">
        <v>0</v>
      </c>
      <c r="G91" s="143">
        <v>0</v>
      </c>
      <c r="H91" s="143">
        <v>0</v>
      </c>
      <c r="I91" s="143">
        <v>0</v>
      </c>
      <c r="J91" s="143">
        <v>0</v>
      </c>
      <c r="K91" s="143">
        <v>0</v>
      </c>
      <c r="L91" s="143">
        <v>0</v>
      </c>
      <c r="M91" s="143">
        <v>0</v>
      </c>
      <c r="N91" s="143">
        <v>0</v>
      </c>
      <c r="O91" s="120"/>
      <c r="P91" s="145">
        <f t="shared" si="10"/>
        <v>0</v>
      </c>
    </row>
    <row r="92" spans="1:16" x14ac:dyDescent="0.2">
      <c r="A92" s="21" t="s">
        <v>154</v>
      </c>
      <c r="B92" s="17" t="s">
        <v>100</v>
      </c>
      <c r="C92" s="143">
        <v>0</v>
      </c>
      <c r="D92" s="143">
        <v>0</v>
      </c>
      <c r="E92" s="143">
        <v>0</v>
      </c>
      <c r="F92" s="143">
        <v>0</v>
      </c>
      <c r="G92" s="143">
        <v>0</v>
      </c>
      <c r="H92" s="143">
        <v>0</v>
      </c>
      <c r="I92" s="143">
        <v>0</v>
      </c>
      <c r="J92" s="143">
        <v>0</v>
      </c>
      <c r="K92" s="143">
        <v>0</v>
      </c>
      <c r="L92" s="143">
        <v>0</v>
      </c>
      <c r="M92" s="143">
        <v>0</v>
      </c>
      <c r="N92" s="143">
        <v>0</v>
      </c>
      <c r="O92" s="120"/>
      <c r="P92" s="145">
        <f t="shared" si="10"/>
        <v>0</v>
      </c>
    </row>
    <row r="93" spans="1:16" x14ac:dyDescent="0.2">
      <c r="A93" s="21" t="s">
        <v>155</v>
      </c>
      <c r="B93" s="17" t="s">
        <v>100</v>
      </c>
      <c r="C93" s="143">
        <v>0</v>
      </c>
      <c r="D93" s="143">
        <v>0</v>
      </c>
      <c r="E93" s="143">
        <v>0</v>
      </c>
      <c r="F93" s="143">
        <v>0</v>
      </c>
      <c r="G93" s="143">
        <v>0</v>
      </c>
      <c r="H93" s="143">
        <v>0</v>
      </c>
      <c r="I93" s="143">
        <v>0</v>
      </c>
      <c r="J93" s="143">
        <v>0</v>
      </c>
      <c r="K93" s="143">
        <v>0</v>
      </c>
      <c r="L93" s="143">
        <v>0</v>
      </c>
      <c r="M93" s="143">
        <v>0</v>
      </c>
      <c r="N93" s="143">
        <v>0</v>
      </c>
      <c r="O93" s="120"/>
      <c r="P93" s="145">
        <f t="shared" si="10"/>
        <v>0</v>
      </c>
    </row>
    <row r="94" spans="1:16" x14ac:dyDescent="0.2">
      <c r="A94" s="21" t="s">
        <v>156</v>
      </c>
      <c r="B94" s="17" t="s">
        <v>100</v>
      </c>
      <c r="C94" s="143">
        <v>0</v>
      </c>
      <c r="D94" s="143">
        <v>0</v>
      </c>
      <c r="E94" s="143">
        <v>0</v>
      </c>
      <c r="F94" s="143">
        <v>0</v>
      </c>
      <c r="G94" s="143">
        <v>0</v>
      </c>
      <c r="H94" s="143">
        <v>0</v>
      </c>
      <c r="I94" s="143">
        <v>0</v>
      </c>
      <c r="J94" s="143">
        <v>0</v>
      </c>
      <c r="K94" s="143">
        <v>0</v>
      </c>
      <c r="L94" s="143">
        <v>0</v>
      </c>
      <c r="M94" s="143">
        <v>0</v>
      </c>
      <c r="N94" s="143">
        <v>0</v>
      </c>
      <c r="O94" s="120"/>
      <c r="P94" s="145">
        <f t="shared" si="10"/>
        <v>0</v>
      </c>
    </row>
    <row r="95" spans="1:16" x14ac:dyDescent="0.2">
      <c r="A95" s="21" t="s">
        <v>157</v>
      </c>
      <c r="B95" s="17" t="s">
        <v>100</v>
      </c>
      <c r="C95" s="143">
        <v>0</v>
      </c>
      <c r="D95" s="143">
        <v>0</v>
      </c>
      <c r="E95" s="143">
        <v>0</v>
      </c>
      <c r="F95" s="143">
        <v>0</v>
      </c>
      <c r="G95" s="143">
        <v>0</v>
      </c>
      <c r="H95" s="143">
        <v>0</v>
      </c>
      <c r="I95" s="143">
        <v>0</v>
      </c>
      <c r="J95" s="143">
        <v>0</v>
      </c>
      <c r="K95" s="143">
        <v>0</v>
      </c>
      <c r="L95" s="143">
        <v>0</v>
      </c>
      <c r="M95" s="143">
        <v>0</v>
      </c>
      <c r="N95" s="143">
        <v>0</v>
      </c>
      <c r="O95" s="120"/>
      <c r="P95" s="145">
        <f t="shared" si="10"/>
        <v>0</v>
      </c>
    </row>
    <row r="96" spans="1:16" hidden="1" x14ac:dyDescent="0.2">
      <c r="A96" s="21" t="s">
        <v>158</v>
      </c>
      <c r="B96" s="17" t="s">
        <v>100</v>
      </c>
      <c r="C96" s="143">
        <v>0</v>
      </c>
      <c r="D96" s="143">
        <v>0</v>
      </c>
      <c r="E96" s="143">
        <v>0</v>
      </c>
      <c r="F96" s="143">
        <v>0</v>
      </c>
      <c r="G96" s="143">
        <v>0</v>
      </c>
      <c r="H96" s="143">
        <v>0</v>
      </c>
      <c r="I96" s="143">
        <v>0</v>
      </c>
      <c r="J96" s="143">
        <v>0</v>
      </c>
      <c r="K96" s="143">
        <v>0</v>
      </c>
      <c r="L96" s="143">
        <v>0</v>
      </c>
      <c r="M96" s="143">
        <v>0</v>
      </c>
      <c r="N96" s="143">
        <v>0</v>
      </c>
      <c r="O96" s="120"/>
      <c r="P96" s="145">
        <f t="shared" si="10"/>
        <v>0</v>
      </c>
    </row>
    <row r="97" spans="1:16" hidden="1" x14ac:dyDescent="0.2">
      <c r="A97" s="21" t="s">
        <v>159</v>
      </c>
      <c r="B97" s="17" t="s">
        <v>100</v>
      </c>
      <c r="C97" s="143">
        <v>0</v>
      </c>
      <c r="D97" s="143">
        <v>0</v>
      </c>
      <c r="E97" s="143">
        <v>0</v>
      </c>
      <c r="F97" s="143">
        <v>0</v>
      </c>
      <c r="G97" s="143">
        <v>0</v>
      </c>
      <c r="H97" s="143">
        <v>0</v>
      </c>
      <c r="I97" s="143">
        <v>0</v>
      </c>
      <c r="J97" s="143">
        <v>0</v>
      </c>
      <c r="K97" s="143">
        <v>0</v>
      </c>
      <c r="L97" s="143">
        <v>0</v>
      </c>
      <c r="M97" s="143">
        <v>0</v>
      </c>
      <c r="N97" s="143">
        <v>0</v>
      </c>
      <c r="O97" s="120"/>
      <c r="P97" s="145">
        <f t="shared" si="10"/>
        <v>0</v>
      </c>
    </row>
    <row r="98" spans="1:16" hidden="1" x14ac:dyDescent="0.2">
      <c r="A98" s="21" t="s">
        <v>160</v>
      </c>
      <c r="B98" s="17" t="s">
        <v>100</v>
      </c>
      <c r="C98" s="143">
        <v>0</v>
      </c>
      <c r="D98" s="143">
        <v>0</v>
      </c>
      <c r="E98" s="143">
        <v>0</v>
      </c>
      <c r="F98" s="143">
        <v>0</v>
      </c>
      <c r="G98" s="143">
        <v>0</v>
      </c>
      <c r="H98" s="143">
        <v>0</v>
      </c>
      <c r="I98" s="143">
        <v>0</v>
      </c>
      <c r="J98" s="143">
        <v>0</v>
      </c>
      <c r="K98" s="143">
        <v>0</v>
      </c>
      <c r="L98" s="143">
        <v>0</v>
      </c>
      <c r="M98" s="143">
        <v>0</v>
      </c>
      <c r="N98" s="143">
        <v>0</v>
      </c>
      <c r="O98" s="120"/>
      <c r="P98" s="145">
        <f t="shared" si="10"/>
        <v>0</v>
      </c>
    </row>
    <row r="99" spans="1:16" hidden="1" x14ac:dyDescent="0.2">
      <c r="A99" s="21" t="s">
        <v>161</v>
      </c>
      <c r="B99" s="17" t="s">
        <v>100</v>
      </c>
      <c r="C99" s="143">
        <v>0</v>
      </c>
      <c r="D99" s="143">
        <v>0</v>
      </c>
      <c r="E99" s="143">
        <v>0</v>
      </c>
      <c r="F99" s="143">
        <v>0</v>
      </c>
      <c r="G99" s="143">
        <v>0</v>
      </c>
      <c r="H99" s="143">
        <v>0</v>
      </c>
      <c r="I99" s="143">
        <v>0</v>
      </c>
      <c r="J99" s="143">
        <v>0</v>
      </c>
      <c r="K99" s="143">
        <v>0</v>
      </c>
      <c r="L99" s="143">
        <v>0</v>
      </c>
      <c r="M99" s="143">
        <v>0</v>
      </c>
      <c r="N99" s="143">
        <v>0</v>
      </c>
      <c r="O99" s="120"/>
      <c r="P99" s="145">
        <f t="shared" si="10"/>
        <v>0</v>
      </c>
    </row>
    <row r="100" spans="1:16" hidden="1" x14ac:dyDescent="0.2">
      <c r="A100" s="21" t="s">
        <v>162</v>
      </c>
      <c r="B100" s="17" t="s">
        <v>100</v>
      </c>
      <c r="C100" s="143">
        <v>0</v>
      </c>
      <c r="D100" s="143">
        <v>0</v>
      </c>
      <c r="E100" s="143">
        <v>0</v>
      </c>
      <c r="F100" s="143">
        <v>0</v>
      </c>
      <c r="G100" s="143">
        <v>0</v>
      </c>
      <c r="H100" s="143">
        <v>0</v>
      </c>
      <c r="I100" s="143">
        <v>0</v>
      </c>
      <c r="J100" s="143">
        <v>0</v>
      </c>
      <c r="K100" s="143">
        <v>0</v>
      </c>
      <c r="L100" s="143">
        <v>0</v>
      </c>
      <c r="M100" s="143">
        <v>0</v>
      </c>
      <c r="N100" s="143">
        <v>0</v>
      </c>
      <c r="O100" s="120"/>
      <c r="P100" s="145">
        <f t="shared" si="10"/>
        <v>0</v>
      </c>
    </row>
    <row r="101" spans="1:16" hidden="1" x14ac:dyDescent="0.2">
      <c r="A101" s="21" t="s">
        <v>163</v>
      </c>
      <c r="B101" s="17" t="s">
        <v>100</v>
      </c>
      <c r="C101" s="143">
        <v>0</v>
      </c>
      <c r="D101" s="143">
        <v>0</v>
      </c>
      <c r="E101" s="143">
        <v>0</v>
      </c>
      <c r="F101" s="143">
        <v>0</v>
      </c>
      <c r="G101" s="143">
        <v>0</v>
      </c>
      <c r="H101" s="143">
        <v>0</v>
      </c>
      <c r="I101" s="143">
        <v>0</v>
      </c>
      <c r="J101" s="143">
        <v>0</v>
      </c>
      <c r="K101" s="143">
        <v>0</v>
      </c>
      <c r="L101" s="143">
        <v>0</v>
      </c>
      <c r="M101" s="143">
        <v>0</v>
      </c>
      <c r="N101" s="143">
        <v>0</v>
      </c>
      <c r="O101" s="120"/>
      <c r="P101" s="145">
        <f t="shared" si="10"/>
        <v>0</v>
      </c>
    </row>
    <row r="102" spans="1:16" hidden="1" x14ac:dyDescent="0.2">
      <c r="A102" s="21" t="s">
        <v>164</v>
      </c>
      <c r="B102" s="17" t="s">
        <v>100</v>
      </c>
      <c r="C102" s="143">
        <v>0</v>
      </c>
      <c r="D102" s="143">
        <v>0</v>
      </c>
      <c r="E102" s="143">
        <v>0</v>
      </c>
      <c r="F102" s="143">
        <v>0</v>
      </c>
      <c r="G102" s="143">
        <v>0</v>
      </c>
      <c r="H102" s="143">
        <v>0</v>
      </c>
      <c r="I102" s="143">
        <v>0</v>
      </c>
      <c r="J102" s="143">
        <v>0</v>
      </c>
      <c r="K102" s="143">
        <v>0</v>
      </c>
      <c r="L102" s="143">
        <v>0</v>
      </c>
      <c r="M102" s="143">
        <v>0</v>
      </c>
      <c r="N102" s="143">
        <v>0</v>
      </c>
      <c r="O102" s="120"/>
      <c r="P102" s="145">
        <f t="shared" si="10"/>
        <v>0</v>
      </c>
    </row>
    <row r="103" spans="1:16" hidden="1" x14ac:dyDescent="0.2">
      <c r="A103" s="21" t="s">
        <v>165</v>
      </c>
      <c r="B103" s="17" t="s">
        <v>100</v>
      </c>
      <c r="C103" s="143">
        <v>0</v>
      </c>
      <c r="D103" s="143">
        <v>0</v>
      </c>
      <c r="E103" s="143">
        <v>0</v>
      </c>
      <c r="F103" s="143">
        <v>0</v>
      </c>
      <c r="G103" s="143">
        <v>0</v>
      </c>
      <c r="H103" s="143">
        <v>0</v>
      </c>
      <c r="I103" s="143">
        <v>0</v>
      </c>
      <c r="J103" s="143">
        <v>0</v>
      </c>
      <c r="K103" s="143">
        <v>0</v>
      </c>
      <c r="L103" s="143">
        <v>0</v>
      </c>
      <c r="M103" s="143">
        <v>0</v>
      </c>
      <c r="N103" s="143">
        <v>0</v>
      </c>
      <c r="O103" s="120"/>
      <c r="P103" s="145">
        <f t="shared" si="10"/>
        <v>0</v>
      </c>
    </row>
    <row r="104" spans="1:16" x14ac:dyDescent="0.2">
      <c r="A104" s="21" t="s">
        <v>166</v>
      </c>
      <c r="B104" s="149" t="s">
        <v>118</v>
      </c>
      <c r="C104" s="143">
        <v>0</v>
      </c>
      <c r="D104" s="143">
        <v>0</v>
      </c>
      <c r="E104" s="143">
        <v>0</v>
      </c>
      <c r="F104" s="143">
        <v>0</v>
      </c>
      <c r="G104" s="143">
        <v>0</v>
      </c>
      <c r="H104" s="143">
        <v>0</v>
      </c>
      <c r="I104" s="143">
        <v>0</v>
      </c>
      <c r="J104" s="143">
        <v>0</v>
      </c>
      <c r="K104" s="143">
        <v>0</v>
      </c>
      <c r="L104" s="143">
        <v>0</v>
      </c>
      <c r="M104" s="143">
        <v>0</v>
      </c>
      <c r="N104" s="143">
        <v>0</v>
      </c>
      <c r="O104" s="120"/>
      <c r="P104" s="145">
        <f t="shared" si="10"/>
        <v>0</v>
      </c>
    </row>
    <row r="105" spans="1:16" x14ac:dyDescent="0.2">
      <c r="A105" s="21" t="s">
        <v>167</v>
      </c>
      <c r="B105" s="150" t="s">
        <v>120</v>
      </c>
      <c r="C105" s="143">
        <v>0</v>
      </c>
      <c r="D105" s="143">
        <v>0</v>
      </c>
      <c r="E105" s="143">
        <v>0</v>
      </c>
      <c r="F105" s="143">
        <v>0</v>
      </c>
      <c r="G105" s="143">
        <v>0</v>
      </c>
      <c r="H105" s="143">
        <v>0</v>
      </c>
      <c r="I105" s="143">
        <v>0</v>
      </c>
      <c r="J105" s="143">
        <v>0</v>
      </c>
      <c r="K105" s="143">
        <v>0</v>
      </c>
      <c r="L105" s="143">
        <v>0</v>
      </c>
      <c r="M105" s="143">
        <v>0</v>
      </c>
      <c r="N105" s="143">
        <v>0</v>
      </c>
      <c r="O105" s="120"/>
      <c r="P105" s="145">
        <f t="shared" si="10"/>
        <v>0</v>
      </c>
    </row>
    <row r="106" spans="1:16" x14ac:dyDescent="0.2">
      <c r="A106" s="21" t="s">
        <v>168</v>
      </c>
      <c r="B106" s="17" t="s">
        <v>100</v>
      </c>
      <c r="C106" s="143">
        <v>0</v>
      </c>
      <c r="D106" s="143">
        <v>0</v>
      </c>
      <c r="E106" s="143">
        <v>0</v>
      </c>
      <c r="F106" s="143">
        <v>0</v>
      </c>
      <c r="G106" s="143">
        <v>0</v>
      </c>
      <c r="H106" s="143">
        <v>0</v>
      </c>
      <c r="I106" s="143">
        <v>0</v>
      </c>
      <c r="J106" s="143">
        <v>0</v>
      </c>
      <c r="K106" s="143">
        <v>0</v>
      </c>
      <c r="L106" s="143">
        <v>0</v>
      </c>
      <c r="M106" s="143">
        <v>0</v>
      </c>
      <c r="N106" s="143">
        <v>0</v>
      </c>
      <c r="O106" s="120"/>
      <c r="P106" s="145">
        <f t="shared" si="10"/>
        <v>0</v>
      </c>
    </row>
    <row r="107" spans="1:16" ht="13.5" thickBot="1" x14ac:dyDescent="0.25">
      <c r="A107" s="13"/>
      <c r="B107" s="14"/>
      <c r="C107" s="32"/>
      <c r="D107" s="32"/>
      <c r="E107" s="32"/>
      <c r="F107" s="32"/>
      <c r="G107" s="32"/>
      <c r="H107" s="32"/>
      <c r="I107" s="32"/>
      <c r="J107" s="32"/>
      <c r="K107" s="32"/>
      <c r="L107" s="32"/>
      <c r="M107" s="32"/>
      <c r="N107" s="32"/>
      <c r="O107" s="21"/>
      <c r="P107" s="32"/>
    </row>
    <row r="108" spans="1:16" ht="16.5" thickBot="1" x14ac:dyDescent="0.25">
      <c r="A108" s="135" t="s">
        <v>169</v>
      </c>
      <c r="B108" s="135"/>
      <c r="C108" s="136">
        <f>SUM(C87:C106)</f>
        <v>0</v>
      </c>
      <c r="D108" s="136">
        <f t="shared" ref="D108:N108" si="11">SUM(D87:D106)</f>
        <v>0</v>
      </c>
      <c r="E108" s="136">
        <f t="shared" si="11"/>
        <v>0</v>
      </c>
      <c r="F108" s="136">
        <f t="shared" si="11"/>
        <v>0</v>
      </c>
      <c r="G108" s="136">
        <f t="shared" si="11"/>
        <v>0</v>
      </c>
      <c r="H108" s="136">
        <f t="shared" si="11"/>
        <v>0</v>
      </c>
      <c r="I108" s="136">
        <f t="shared" si="11"/>
        <v>0</v>
      </c>
      <c r="J108" s="136">
        <f t="shared" si="11"/>
        <v>0</v>
      </c>
      <c r="K108" s="136">
        <f t="shared" si="11"/>
        <v>0</v>
      </c>
      <c r="L108" s="136">
        <f t="shared" si="11"/>
        <v>0</v>
      </c>
      <c r="M108" s="136">
        <f t="shared" si="11"/>
        <v>0</v>
      </c>
      <c r="N108" s="136">
        <f t="shared" si="11"/>
        <v>0</v>
      </c>
      <c r="O108" s="127"/>
      <c r="P108" s="126">
        <f>SUM(C108:N108)</f>
        <v>0</v>
      </c>
    </row>
    <row r="109" spans="1:16" ht="7.5" customHeight="1" x14ac:dyDescent="0.2">
      <c r="A109" s="39"/>
      <c r="B109" s="40"/>
      <c r="C109" s="137"/>
      <c r="D109" s="137"/>
      <c r="E109" s="137"/>
      <c r="F109" s="137"/>
      <c r="G109" s="137"/>
      <c r="H109" s="137"/>
      <c r="I109" s="137"/>
      <c r="J109" s="137"/>
      <c r="K109" s="137"/>
      <c r="L109" s="137"/>
      <c r="M109" s="137"/>
      <c r="N109" s="137"/>
      <c r="O109" s="127"/>
      <c r="P109" s="137"/>
    </row>
    <row r="110" spans="1:16" ht="8.25" customHeight="1" thickBot="1" x14ac:dyDescent="0.25">
      <c r="A110" s="39"/>
      <c r="B110" s="40"/>
      <c r="C110" s="137"/>
      <c r="D110" s="137"/>
      <c r="E110" s="137"/>
      <c r="F110" s="137"/>
      <c r="G110" s="137"/>
      <c r="H110" s="137"/>
      <c r="I110" s="137"/>
      <c r="J110" s="137"/>
      <c r="K110" s="137"/>
      <c r="L110" s="137"/>
      <c r="M110" s="137"/>
      <c r="N110" s="137"/>
      <c r="O110" s="127"/>
      <c r="P110" s="137"/>
    </row>
    <row r="111" spans="1:16" ht="20.25" thickBot="1" x14ac:dyDescent="0.25">
      <c r="A111" s="37" t="s">
        <v>206</v>
      </c>
      <c r="B111" s="38"/>
      <c r="C111" s="126">
        <f>C36+C60+C84+C108</f>
        <v>0</v>
      </c>
      <c r="D111" s="126">
        <f t="shared" ref="D111:N111" si="12">D36+D60+D84+D108</f>
        <v>0</v>
      </c>
      <c r="E111" s="126">
        <f t="shared" si="12"/>
        <v>0</v>
      </c>
      <c r="F111" s="126">
        <f t="shared" si="12"/>
        <v>0</v>
      </c>
      <c r="G111" s="126">
        <f t="shared" si="12"/>
        <v>0</v>
      </c>
      <c r="H111" s="126">
        <f t="shared" si="12"/>
        <v>0</v>
      </c>
      <c r="I111" s="126">
        <f t="shared" si="12"/>
        <v>0</v>
      </c>
      <c r="J111" s="126">
        <f t="shared" si="12"/>
        <v>0</v>
      </c>
      <c r="K111" s="126">
        <f t="shared" si="12"/>
        <v>0</v>
      </c>
      <c r="L111" s="126">
        <f t="shared" si="12"/>
        <v>0</v>
      </c>
      <c r="M111" s="126">
        <f t="shared" si="12"/>
        <v>0</v>
      </c>
      <c r="N111" s="126">
        <f t="shared" si="12"/>
        <v>0</v>
      </c>
      <c r="O111" s="127"/>
      <c r="P111" s="126">
        <f>SUM(C111:N111)</f>
        <v>0</v>
      </c>
    </row>
    <row r="112" spans="1:16" ht="15.75" thickBot="1" x14ac:dyDescent="0.25">
      <c r="A112" s="39"/>
      <c r="B112" s="40"/>
      <c r="C112" s="137"/>
      <c r="D112" s="137"/>
      <c r="E112" s="137"/>
      <c r="F112" s="137"/>
      <c r="G112" s="137"/>
      <c r="H112" s="137"/>
      <c r="I112" s="137"/>
      <c r="J112" s="137"/>
      <c r="K112" s="137"/>
      <c r="L112" s="137"/>
      <c r="M112" s="137"/>
      <c r="N112" s="137"/>
      <c r="O112" s="127"/>
      <c r="P112" s="137"/>
    </row>
    <row r="113" spans="1:16" ht="32.25" customHeight="1" thickBot="1" x14ac:dyDescent="0.3">
      <c r="A113" s="204" t="s">
        <v>170</v>
      </c>
      <c r="B113" s="205"/>
      <c r="C113" s="208">
        <f>SUM(C111:F111)</f>
        <v>0</v>
      </c>
      <c r="D113" s="208"/>
      <c r="E113" s="208"/>
      <c r="F113" s="208"/>
      <c r="G113" s="208">
        <f>SUM(G111:J111)</f>
        <v>0</v>
      </c>
      <c r="H113" s="208"/>
      <c r="I113" s="208"/>
      <c r="J113" s="208"/>
      <c r="K113" s="208">
        <f>SUM(K111:N111)</f>
        <v>0</v>
      </c>
      <c r="L113" s="208"/>
      <c r="M113" s="208"/>
      <c r="N113" s="208"/>
      <c r="O113" s="127"/>
      <c r="P113" s="126">
        <f>SUM(C113:N113)</f>
        <v>0</v>
      </c>
    </row>
    <row r="114" spans="1:16" ht="13.5" thickTop="1" x14ac:dyDescent="0.2">
      <c r="A114" s="13"/>
      <c r="B114" s="14"/>
      <c r="C114" s="13"/>
      <c r="D114" s="13"/>
      <c r="E114" s="13"/>
      <c r="F114" s="13"/>
      <c r="G114" s="13"/>
      <c r="H114" s="13"/>
      <c r="I114" s="13"/>
      <c r="J114" s="13"/>
      <c r="K114" s="13"/>
      <c r="L114" s="13"/>
      <c r="M114" s="13"/>
      <c r="N114" s="13"/>
      <c r="O114" s="21"/>
      <c r="P114" s="13"/>
    </row>
    <row r="115" spans="1:16" ht="6" customHeight="1" x14ac:dyDescent="0.2">
      <c r="A115" s="131"/>
      <c r="B115" s="142"/>
      <c r="C115" s="131"/>
      <c r="D115" s="131"/>
      <c r="E115" s="131"/>
      <c r="F115" s="131"/>
      <c r="G115" s="131"/>
      <c r="H115" s="131"/>
      <c r="I115" s="131"/>
      <c r="J115" s="131"/>
      <c r="K115" s="131"/>
      <c r="L115" s="131"/>
      <c r="M115" s="131"/>
      <c r="N115" s="131"/>
      <c r="O115" s="131"/>
      <c r="P115" s="131"/>
    </row>
    <row r="116" spans="1:16" ht="6.75" customHeight="1" x14ac:dyDescent="0.2">
      <c r="A116" s="131"/>
      <c r="B116" s="142"/>
      <c r="C116" s="131"/>
      <c r="D116" s="131"/>
      <c r="E116" s="131"/>
      <c r="F116" s="131"/>
      <c r="G116" s="131"/>
      <c r="H116" s="131"/>
      <c r="I116" s="131"/>
      <c r="J116" s="131"/>
      <c r="K116" s="131"/>
      <c r="L116" s="131"/>
      <c r="M116" s="131"/>
      <c r="N116" s="131"/>
      <c r="O116" s="131"/>
      <c r="P116" s="131"/>
    </row>
    <row r="117" spans="1:16" x14ac:dyDescent="0.2">
      <c r="A117" s="13"/>
      <c r="B117" s="14"/>
      <c r="C117" s="13"/>
      <c r="D117" s="13"/>
      <c r="E117" s="13"/>
      <c r="F117" s="13"/>
      <c r="G117" s="13"/>
      <c r="H117" s="13"/>
      <c r="I117" s="13"/>
      <c r="J117" s="13"/>
      <c r="K117" s="13"/>
      <c r="L117" s="13"/>
      <c r="M117" s="13"/>
      <c r="N117" s="13"/>
      <c r="O117" s="21"/>
      <c r="P117" s="133"/>
    </row>
    <row r="118" spans="1:16" ht="24.75" x14ac:dyDescent="0.2">
      <c r="A118" s="199" t="s">
        <v>211</v>
      </c>
      <c r="B118" s="199"/>
      <c r="C118" s="199"/>
      <c r="D118" s="199"/>
      <c r="E118" s="199"/>
      <c r="F118" s="199"/>
      <c r="G118" s="199"/>
      <c r="H118" s="199"/>
      <c r="I118" s="199"/>
      <c r="J118" s="199"/>
      <c r="K118" s="199"/>
      <c r="L118" s="199"/>
      <c r="M118" s="199"/>
      <c r="N118" s="199"/>
      <c r="O118" s="18"/>
      <c r="P118" s="18"/>
    </row>
    <row r="119" spans="1:16" ht="13.5" thickBot="1" x14ac:dyDescent="0.25">
      <c r="A119" s="200"/>
      <c r="B119" s="201"/>
      <c r="C119" s="201"/>
      <c r="D119" s="201"/>
      <c r="E119" s="29"/>
      <c r="F119" s="29"/>
      <c r="G119" s="29"/>
      <c r="H119" s="29"/>
      <c r="I119" s="29"/>
      <c r="J119" s="29"/>
      <c r="K119" s="29"/>
      <c r="L119" s="29"/>
      <c r="M119" s="29"/>
      <c r="N119" s="29"/>
      <c r="O119" s="29"/>
      <c r="P119" s="29"/>
    </row>
    <row r="120" spans="1:16" ht="13.5" thickBot="1" x14ac:dyDescent="0.25">
      <c r="A120" s="15" t="s">
        <v>41</v>
      </c>
      <c r="B120" s="16" t="s">
        <v>42</v>
      </c>
      <c r="C120" s="30" t="s">
        <v>43</v>
      </c>
      <c r="D120" s="30" t="s">
        <v>44</v>
      </c>
      <c r="E120" s="30" t="s">
        <v>45</v>
      </c>
      <c r="F120" s="30" t="s">
        <v>46</v>
      </c>
      <c r="G120" s="30" t="s">
        <v>47</v>
      </c>
      <c r="H120" s="30" t="s">
        <v>48</v>
      </c>
      <c r="I120" s="30" t="s">
        <v>49</v>
      </c>
      <c r="J120" s="30" t="s">
        <v>50</v>
      </c>
      <c r="K120" s="30" t="s">
        <v>51</v>
      </c>
      <c r="L120" s="30" t="s">
        <v>52</v>
      </c>
      <c r="M120" s="30" t="s">
        <v>53</v>
      </c>
      <c r="N120" s="30" t="s">
        <v>54</v>
      </c>
      <c r="O120" s="21"/>
      <c r="P120" s="30" t="s">
        <v>1</v>
      </c>
    </row>
    <row r="121" spans="1:16" x14ac:dyDescent="0.2">
      <c r="A121" s="13"/>
      <c r="B121" s="14"/>
      <c r="C121" s="13"/>
      <c r="D121" s="13"/>
      <c r="E121" s="13"/>
      <c r="F121" s="13"/>
      <c r="G121" s="13"/>
      <c r="H121" s="13"/>
      <c r="I121" s="13"/>
      <c r="J121" s="13"/>
      <c r="K121" s="13"/>
      <c r="L121" s="13"/>
      <c r="M121" s="13"/>
      <c r="N121" s="13"/>
      <c r="O121" s="21"/>
      <c r="P121" s="13"/>
    </row>
    <row r="122" spans="1:16" x14ac:dyDescent="0.2">
      <c r="A122" s="21" t="s">
        <v>55</v>
      </c>
      <c r="B122" s="22" t="s">
        <v>56</v>
      </c>
      <c r="C122" s="143">
        <v>0</v>
      </c>
      <c r="D122" s="143">
        <v>0</v>
      </c>
      <c r="E122" s="143">
        <v>0</v>
      </c>
      <c r="F122" s="143">
        <v>0</v>
      </c>
      <c r="G122" s="143">
        <v>0</v>
      </c>
      <c r="H122" s="143">
        <v>0</v>
      </c>
      <c r="I122" s="143">
        <v>0</v>
      </c>
      <c r="J122" s="143">
        <v>0</v>
      </c>
      <c r="K122" s="143">
        <v>0</v>
      </c>
      <c r="L122" s="143">
        <v>0</v>
      </c>
      <c r="M122" s="143">
        <v>0</v>
      </c>
      <c r="N122" s="143">
        <v>0</v>
      </c>
      <c r="O122" s="120"/>
      <c r="P122" s="145">
        <f t="shared" ref="P122:P123" si="13">SUM(C122:N122)</f>
        <v>0</v>
      </c>
    </row>
    <row r="123" spans="1:16" x14ac:dyDescent="0.2">
      <c r="A123" s="21" t="s">
        <v>57</v>
      </c>
      <c r="B123" s="22" t="s">
        <v>58</v>
      </c>
      <c r="C123" s="143">
        <v>0</v>
      </c>
      <c r="D123" s="143">
        <v>0</v>
      </c>
      <c r="E123" s="143">
        <v>0</v>
      </c>
      <c r="F123" s="143">
        <v>0</v>
      </c>
      <c r="G123" s="143">
        <v>0</v>
      </c>
      <c r="H123" s="143">
        <v>0</v>
      </c>
      <c r="I123" s="143">
        <v>0</v>
      </c>
      <c r="J123" s="143">
        <v>0</v>
      </c>
      <c r="K123" s="143">
        <v>0</v>
      </c>
      <c r="L123" s="143">
        <v>0</v>
      </c>
      <c r="M123" s="143">
        <v>0</v>
      </c>
      <c r="N123" s="143">
        <v>0</v>
      </c>
      <c r="O123" s="120"/>
      <c r="P123" s="145">
        <f t="shared" si="13"/>
        <v>0</v>
      </c>
    </row>
    <row r="124" spans="1:16" ht="13.5" thickBot="1" x14ac:dyDescent="0.25">
      <c r="A124" s="13"/>
      <c r="B124" s="14"/>
      <c r="C124" s="121"/>
      <c r="D124" s="121"/>
      <c r="E124" s="121"/>
      <c r="F124" s="121"/>
      <c r="G124" s="121"/>
      <c r="H124" s="121"/>
      <c r="I124" s="121"/>
      <c r="J124" s="121"/>
      <c r="K124" s="121"/>
      <c r="L124" s="121"/>
      <c r="M124" s="121"/>
      <c r="N124" s="121"/>
      <c r="O124" s="120"/>
      <c r="P124" s="121"/>
    </row>
    <row r="125" spans="1:16" ht="13.5" thickBot="1" x14ac:dyDescent="0.25">
      <c r="A125" s="15"/>
      <c r="B125" s="16" t="s">
        <v>59</v>
      </c>
      <c r="C125" s="122">
        <f>SUM(C122:C123)</f>
        <v>0</v>
      </c>
      <c r="D125" s="122">
        <f t="shared" ref="D125:N125" si="14">SUM(D122:D123)</f>
        <v>0</v>
      </c>
      <c r="E125" s="122">
        <f t="shared" si="14"/>
        <v>0</v>
      </c>
      <c r="F125" s="122">
        <f t="shared" si="14"/>
        <v>0</v>
      </c>
      <c r="G125" s="122">
        <f t="shared" si="14"/>
        <v>0</v>
      </c>
      <c r="H125" s="122">
        <f t="shared" si="14"/>
        <v>0</v>
      </c>
      <c r="I125" s="122">
        <f t="shared" si="14"/>
        <v>0</v>
      </c>
      <c r="J125" s="122">
        <f t="shared" si="14"/>
        <v>0</v>
      </c>
      <c r="K125" s="122">
        <f t="shared" si="14"/>
        <v>0</v>
      </c>
      <c r="L125" s="122">
        <f t="shared" si="14"/>
        <v>0</v>
      </c>
      <c r="M125" s="122">
        <f t="shared" si="14"/>
        <v>0</v>
      </c>
      <c r="N125" s="122">
        <f t="shared" si="14"/>
        <v>0</v>
      </c>
      <c r="O125" s="120"/>
      <c r="P125" s="122">
        <f>SUM(C125:N125)</f>
        <v>0</v>
      </c>
    </row>
    <row r="126" spans="1:16" ht="13.5" thickBot="1" x14ac:dyDescent="0.25">
      <c r="A126" s="13"/>
      <c r="B126" s="14"/>
      <c r="C126" s="146"/>
      <c r="D126" s="146"/>
      <c r="E126" s="146"/>
      <c r="F126" s="146"/>
      <c r="G126" s="146"/>
      <c r="H126" s="146"/>
      <c r="I126" s="146"/>
      <c r="J126" s="146"/>
      <c r="K126" s="146"/>
      <c r="L126" s="146"/>
      <c r="M126" s="146"/>
      <c r="N126" s="146"/>
      <c r="O126" s="21"/>
      <c r="P126" s="146"/>
    </row>
    <row r="127" spans="1:16" ht="13.5" thickBot="1" x14ac:dyDescent="0.25">
      <c r="A127" s="15" t="s">
        <v>60</v>
      </c>
      <c r="B127" s="16" t="s">
        <v>61</v>
      </c>
      <c r="C127" s="30" t="s">
        <v>43</v>
      </c>
      <c r="D127" s="30" t="s">
        <v>44</v>
      </c>
      <c r="E127" s="30" t="s">
        <v>45</v>
      </c>
      <c r="F127" s="30" t="s">
        <v>46</v>
      </c>
      <c r="G127" s="30" t="s">
        <v>47</v>
      </c>
      <c r="H127" s="30" t="s">
        <v>48</v>
      </c>
      <c r="I127" s="30" t="s">
        <v>49</v>
      </c>
      <c r="J127" s="30" t="s">
        <v>50</v>
      </c>
      <c r="K127" s="30" t="s">
        <v>51</v>
      </c>
      <c r="L127" s="30" t="s">
        <v>52</v>
      </c>
      <c r="M127" s="30" t="s">
        <v>53</v>
      </c>
      <c r="N127" s="30" t="s">
        <v>54</v>
      </c>
      <c r="O127" s="21"/>
      <c r="P127" s="15"/>
    </row>
    <row r="128" spans="1:16" x14ac:dyDescent="0.2">
      <c r="A128" s="13"/>
      <c r="B128" s="14"/>
      <c r="C128" s="13"/>
      <c r="D128" s="13"/>
      <c r="E128" s="13"/>
      <c r="F128" s="13"/>
      <c r="G128" s="13"/>
      <c r="H128" s="13"/>
      <c r="I128" s="13"/>
      <c r="J128" s="13"/>
      <c r="K128" s="13"/>
      <c r="L128" s="13"/>
      <c r="M128" s="13"/>
      <c r="N128" s="13"/>
      <c r="O128" s="21"/>
      <c r="P128" s="13"/>
    </row>
    <row r="129" spans="1:16" x14ac:dyDescent="0.2">
      <c r="A129" s="18" t="s">
        <v>62</v>
      </c>
      <c r="B129" s="18" t="s">
        <v>63</v>
      </c>
      <c r="C129" s="18"/>
      <c r="D129" s="18"/>
      <c r="E129" s="18"/>
      <c r="F129" s="18"/>
      <c r="G129" s="18"/>
      <c r="H129" s="18"/>
      <c r="I129" s="18"/>
      <c r="J129" s="18"/>
      <c r="K129" s="18"/>
      <c r="L129" s="18"/>
      <c r="M129" s="18"/>
      <c r="N129" s="18"/>
      <c r="O129" s="21"/>
      <c r="P129" s="18"/>
    </row>
    <row r="130" spans="1:16" x14ac:dyDescent="0.2">
      <c r="A130" s="19" t="s">
        <v>62</v>
      </c>
      <c r="B130" s="20" t="s">
        <v>64</v>
      </c>
      <c r="C130" s="120"/>
      <c r="D130" s="120"/>
      <c r="E130" s="120"/>
      <c r="F130" s="120"/>
      <c r="G130" s="120"/>
      <c r="H130" s="120"/>
      <c r="I130" s="120"/>
      <c r="J130" s="120"/>
      <c r="K130" s="120"/>
      <c r="L130" s="120"/>
      <c r="M130" s="120"/>
      <c r="N130" s="120"/>
      <c r="O130" s="120"/>
      <c r="P130" s="120"/>
    </row>
    <row r="131" spans="1:16" x14ac:dyDescent="0.2">
      <c r="A131" s="21" t="s">
        <v>65</v>
      </c>
      <c r="B131" s="22" t="s">
        <v>66</v>
      </c>
      <c r="C131" s="143">
        <v>0</v>
      </c>
      <c r="D131" s="143">
        <v>0</v>
      </c>
      <c r="E131" s="143">
        <v>0</v>
      </c>
      <c r="F131" s="143">
        <v>0</v>
      </c>
      <c r="G131" s="143">
        <v>0</v>
      </c>
      <c r="H131" s="143">
        <v>0</v>
      </c>
      <c r="I131" s="143">
        <v>0</v>
      </c>
      <c r="J131" s="143">
        <v>0</v>
      </c>
      <c r="K131" s="143">
        <v>0</v>
      </c>
      <c r="L131" s="143">
        <v>0</v>
      </c>
      <c r="M131" s="143">
        <v>0</v>
      </c>
      <c r="N131" s="143">
        <v>0</v>
      </c>
      <c r="O131" s="120"/>
      <c r="P131" s="145">
        <f t="shared" ref="P131:P134" si="15">SUM(C131:N131)</f>
        <v>0</v>
      </c>
    </row>
    <row r="132" spans="1:16" x14ac:dyDescent="0.2">
      <c r="A132" s="21" t="s">
        <v>67</v>
      </c>
      <c r="B132" s="22" t="s">
        <v>68</v>
      </c>
      <c r="C132" s="143">
        <v>0</v>
      </c>
      <c r="D132" s="143">
        <v>0</v>
      </c>
      <c r="E132" s="143">
        <v>0</v>
      </c>
      <c r="F132" s="143">
        <v>0</v>
      </c>
      <c r="G132" s="143">
        <v>0</v>
      </c>
      <c r="H132" s="143">
        <v>0</v>
      </c>
      <c r="I132" s="143">
        <v>0</v>
      </c>
      <c r="J132" s="143">
        <v>0</v>
      </c>
      <c r="K132" s="143">
        <v>0</v>
      </c>
      <c r="L132" s="143">
        <v>0</v>
      </c>
      <c r="M132" s="143">
        <v>0</v>
      </c>
      <c r="N132" s="143">
        <v>0</v>
      </c>
      <c r="O132" s="120"/>
      <c r="P132" s="145">
        <f t="shared" si="15"/>
        <v>0</v>
      </c>
    </row>
    <row r="133" spans="1:16" x14ac:dyDescent="0.2">
      <c r="A133" s="21" t="s">
        <v>69</v>
      </c>
      <c r="B133" s="22" t="s">
        <v>70</v>
      </c>
      <c r="C133" s="143">
        <v>0</v>
      </c>
      <c r="D133" s="143">
        <v>0</v>
      </c>
      <c r="E133" s="143">
        <v>0</v>
      </c>
      <c r="F133" s="143">
        <v>0</v>
      </c>
      <c r="G133" s="143">
        <v>0</v>
      </c>
      <c r="H133" s="143">
        <v>0</v>
      </c>
      <c r="I133" s="143">
        <v>0</v>
      </c>
      <c r="J133" s="143">
        <v>0</v>
      </c>
      <c r="K133" s="143">
        <v>0</v>
      </c>
      <c r="L133" s="143">
        <v>0</v>
      </c>
      <c r="M133" s="143">
        <v>0</v>
      </c>
      <c r="N133" s="143">
        <v>0</v>
      </c>
      <c r="O133" s="120"/>
      <c r="P133" s="145">
        <f t="shared" si="15"/>
        <v>0</v>
      </c>
    </row>
    <row r="134" spans="1:16" ht="25.5" x14ac:dyDescent="0.2">
      <c r="A134" s="21" t="s">
        <v>71</v>
      </c>
      <c r="B134" s="17" t="s">
        <v>72</v>
      </c>
      <c r="C134" s="143">
        <v>0</v>
      </c>
      <c r="D134" s="143">
        <v>0</v>
      </c>
      <c r="E134" s="143">
        <v>0</v>
      </c>
      <c r="F134" s="143">
        <v>0</v>
      </c>
      <c r="G134" s="143">
        <v>0</v>
      </c>
      <c r="H134" s="143">
        <v>0</v>
      </c>
      <c r="I134" s="143">
        <v>0</v>
      </c>
      <c r="J134" s="143">
        <v>0</v>
      </c>
      <c r="K134" s="143">
        <v>0</v>
      </c>
      <c r="L134" s="143">
        <v>0</v>
      </c>
      <c r="M134" s="143">
        <v>0</v>
      </c>
      <c r="N134" s="143">
        <v>0</v>
      </c>
      <c r="O134" s="120"/>
      <c r="P134" s="145">
        <f t="shared" si="15"/>
        <v>0</v>
      </c>
    </row>
    <row r="135" spans="1:16" ht="13.5" thickBot="1" x14ac:dyDescent="0.25">
      <c r="A135" s="23"/>
      <c r="B135" s="24"/>
      <c r="C135" s="32"/>
      <c r="D135" s="32"/>
      <c r="E135" s="32"/>
      <c r="F135" s="32"/>
      <c r="G135" s="32"/>
      <c r="H135" s="32"/>
      <c r="I135" s="32"/>
      <c r="J135" s="32"/>
      <c r="K135" s="32"/>
      <c r="L135" s="32"/>
      <c r="M135" s="32"/>
      <c r="N135" s="32"/>
      <c r="O135" s="21"/>
      <c r="P135" s="32"/>
    </row>
    <row r="136" spans="1:16" ht="13.5" thickBot="1" x14ac:dyDescent="0.25">
      <c r="A136" s="198" t="s">
        <v>73</v>
      </c>
      <c r="B136" s="198"/>
      <c r="C136" s="125">
        <f>SUM(C131:C134)</f>
        <v>0</v>
      </c>
      <c r="D136" s="125">
        <f t="shared" ref="D136:N136" si="16">SUM(D131:D134)</f>
        <v>0</v>
      </c>
      <c r="E136" s="125">
        <f t="shared" si="16"/>
        <v>0</v>
      </c>
      <c r="F136" s="125">
        <f t="shared" si="16"/>
        <v>0</v>
      </c>
      <c r="G136" s="125">
        <f t="shared" si="16"/>
        <v>0</v>
      </c>
      <c r="H136" s="125">
        <f t="shared" si="16"/>
        <v>0</v>
      </c>
      <c r="I136" s="125">
        <f t="shared" si="16"/>
        <v>0</v>
      </c>
      <c r="J136" s="125">
        <f t="shared" si="16"/>
        <v>0</v>
      </c>
      <c r="K136" s="125">
        <f t="shared" si="16"/>
        <v>0</v>
      </c>
      <c r="L136" s="125">
        <f t="shared" si="16"/>
        <v>0</v>
      </c>
      <c r="M136" s="125">
        <f t="shared" si="16"/>
        <v>0</v>
      </c>
      <c r="N136" s="125">
        <f t="shared" si="16"/>
        <v>0</v>
      </c>
      <c r="O136" s="120"/>
      <c r="P136" s="122">
        <f>SUM(C136:N136)</f>
        <v>0</v>
      </c>
    </row>
    <row r="137" spans="1:16" x14ac:dyDescent="0.2">
      <c r="A137" s="13"/>
      <c r="B137" s="14"/>
      <c r="C137" s="121"/>
      <c r="D137" s="121"/>
      <c r="E137" s="121"/>
      <c r="F137" s="121"/>
      <c r="G137" s="121"/>
      <c r="H137" s="121"/>
      <c r="I137" s="121"/>
      <c r="J137" s="121"/>
      <c r="K137" s="121"/>
      <c r="L137" s="121"/>
      <c r="M137" s="121"/>
      <c r="N137" s="121"/>
      <c r="O137" s="120"/>
      <c r="P137" s="121"/>
    </row>
    <row r="138" spans="1:16" x14ac:dyDescent="0.2">
      <c r="A138" s="18" t="s">
        <v>74</v>
      </c>
      <c r="B138" s="25" t="s">
        <v>75</v>
      </c>
      <c r="C138" s="123"/>
      <c r="D138" s="123"/>
      <c r="E138" s="123"/>
      <c r="F138" s="123"/>
      <c r="G138" s="123"/>
      <c r="H138" s="123"/>
      <c r="I138" s="123"/>
      <c r="J138" s="123"/>
      <c r="K138" s="123"/>
      <c r="L138" s="123"/>
      <c r="M138" s="123"/>
      <c r="N138" s="123"/>
      <c r="O138" s="124"/>
      <c r="P138" s="123"/>
    </row>
    <row r="139" spans="1:16" x14ac:dyDescent="0.2">
      <c r="A139" s="21" t="s">
        <v>76</v>
      </c>
      <c r="B139" s="22" t="s">
        <v>77</v>
      </c>
      <c r="C139" s="143">
        <v>0</v>
      </c>
      <c r="D139" s="143">
        <v>0</v>
      </c>
      <c r="E139" s="143">
        <v>0</v>
      </c>
      <c r="F139" s="143">
        <v>0</v>
      </c>
      <c r="G139" s="143">
        <v>0</v>
      </c>
      <c r="H139" s="143">
        <v>0</v>
      </c>
      <c r="I139" s="143">
        <v>0</v>
      </c>
      <c r="J139" s="143">
        <v>0</v>
      </c>
      <c r="K139" s="143">
        <v>0</v>
      </c>
      <c r="L139" s="143">
        <v>0</v>
      </c>
      <c r="M139" s="143">
        <v>0</v>
      </c>
      <c r="N139" s="143">
        <v>0</v>
      </c>
      <c r="O139" s="120"/>
      <c r="P139" s="145">
        <f t="shared" ref="P139:P148" si="17">SUM(C139:N139)</f>
        <v>0</v>
      </c>
    </row>
    <row r="140" spans="1:16" x14ac:dyDescent="0.2">
      <c r="A140" s="21" t="s">
        <v>78</v>
      </c>
      <c r="B140" s="22" t="s">
        <v>79</v>
      </c>
      <c r="C140" s="143">
        <v>0</v>
      </c>
      <c r="D140" s="143">
        <v>0</v>
      </c>
      <c r="E140" s="143">
        <v>0</v>
      </c>
      <c r="F140" s="143">
        <v>0</v>
      </c>
      <c r="G140" s="143">
        <v>0</v>
      </c>
      <c r="H140" s="143">
        <v>0</v>
      </c>
      <c r="I140" s="143">
        <v>0</v>
      </c>
      <c r="J140" s="143">
        <v>0</v>
      </c>
      <c r="K140" s="143">
        <v>0</v>
      </c>
      <c r="L140" s="143">
        <v>0</v>
      </c>
      <c r="M140" s="143">
        <v>0</v>
      </c>
      <c r="N140" s="143">
        <v>0</v>
      </c>
      <c r="O140" s="120"/>
      <c r="P140" s="145">
        <f t="shared" si="17"/>
        <v>0</v>
      </c>
    </row>
    <row r="141" spans="1:16" x14ac:dyDescent="0.2">
      <c r="A141" s="21" t="s">
        <v>80</v>
      </c>
      <c r="B141" s="22" t="s">
        <v>81</v>
      </c>
      <c r="C141" s="143">
        <v>0</v>
      </c>
      <c r="D141" s="143">
        <v>0</v>
      </c>
      <c r="E141" s="143">
        <v>0</v>
      </c>
      <c r="F141" s="143">
        <v>0</v>
      </c>
      <c r="G141" s="143">
        <v>0</v>
      </c>
      <c r="H141" s="143">
        <v>0</v>
      </c>
      <c r="I141" s="143">
        <v>0</v>
      </c>
      <c r="J141" s="143">
        <v>0</v>
      </c>
      <c r="K141" s="143">
        <v>0</v>
      </c>
      <c r="L141" s="143">
        <v>0</v>
      </c>
      <c r="M141" s="143">
        <v>0</v>
      </c>
      <c r="N141" s="143">
        <v>0</v>
      </c>
      <c r="O141" s="120"/>
      <c r="P141" s="145">
        <f t="shared" si="17"/>
        <v>0</v>
      </c>
    </row>
    <row r="142" spans="1:16" x14ac:dyDescent="0.2">
      <c r="A142" s="21" t="s">
        <v>82</v>
      </c>
      <c r="B142" s="22" t="s">
        <v>83</v>
      </c>
      <c r="C142" s="143">
        <v>0</v>
      </c>
      <c r="D142" s="143">
        <v>0</v>
      </c>
      <c r="E142" s="143">
        <v>0</v>
      </c>
      <c r="F142" s="143">
        <v>0</v>
      </c>
      <c r="G142" s="143">
        <v>0</v>
      </c>
      <c r="H142" s="143">
        <v>0</v>
      </c>
      <c r="I142" s="143">
        <v>0</v>
      </c>
      <c r="J142" s="143">
        <v>0</v>
      </c>
      <c r="K142" s="143">
        <v>0</v>
      </c>
      <c r="L142" s="143">
        <v>0</v>
      </c>
      <c r="M142" s="143">
        <v>0</v>
      </c>
      <c r="N142" s="143">
        <v>0</v>
      </c>
      <c r="O142" s="120"/>
      <c r="P142" s="145">
        <f t="shared" si="17"/>
        <v>0</v>
      </c>
    </row>
    <row r="143" spans="1:16" x14ac:dyDescent="0.2">
      <c r="A143" s="21" t="s">
        <v>84</v>
      </c>
      <c r="B143" s="22" t="s">
        <v>85</v>
      </c>
      <c r="C143" s="143">
        <v>0</v>
      </c>
      <c r="D143" s="143">
        <v>0</v>
      </c>
      <c r="E143" s="143">
        <v>0</v>
      </c>
      <c r="F143" s="143">
        <v>0</v>
      </c>
      <c r="G143" s="143">
        <v>0</v>
      </c>
      <c r="H143" s="143">
        <v>0</v>
      </c>
      <c r="I143" s="143">
        <v>0</v>
      </c>
      <c r="J143" s="143">
        <v>0</v>
      </c>
      <c r="K143" s="143">
        <v>0</v>
      </c>
      <c r="L143" s="143">
        <v>0</v>
      </c>
      <c r="M143" s="143">
        <v>0</v>
      </c>
      <c r="N143" s="143">
        <v>0</v>
      </c>
      <c r="O143" s="120"/>
      <c r="P143" s="145">
        <f t="shared" si="17"/>
        <v>0</v>
      </c>
    </row>
    <row r="144" spans="1:16" x14ac:dyDescent="0.2">
      <c r="A144" s="21" t="s">
        <v>86</v>
      </c>
      <c r="B144" s="22" t="s">
        <v>87</v>
      </c>
      <c r="C144" s="143">
        <v>0</v>
      </c>
      <c r="D144" s="143">
        <v>0</v>
      </c>
      <c r="E144" s="143">
        <v>0</v>
      </c>
      <c r="F144" s="143">
        <v>0</v>
      </c>
      <c r="G144" s="143">
        <v>0</v>
      </c>
      <c r="H144" s="143">
        <v>0</v>
      </c>
      <c r="I144" s="143">
        <v>0</v>
      </c>
      <c r="J144" s="143">
        <v>0</v>
      </c>
      <c r="K144" s="143">
        <v>0</v>
      </c>
      <c r="L144" s="143">
        <v>0</v>
      </c>
      <c r="M144" s="143">
        <v>0</v>
      </c>
      <c r="N144" s="143">
        <v>0</v>
      </c>
      <c r="O144" s="120"/>
      <c r="P144" s="145">
        <f t="shared" si="17"/>
        <v>0</v>
      </c>
    </row>
    <row r="145" spans="1:16" x14ac:dyDescent="0.2">
      <c r="A145" s="21" t="s">
        <v>88</v>
      </c>
      <c r="B145" s="22" t="s">
        <v>89</v>
      </c>
      <c r="C145" s="143">
        <v>0</v>
      </c>
      <c r="D145" s="143">
        <v>0</v>
      </c>
      <c r="E145" s="143">
        <v>0</v>
      </c>
      <c r="F145" s="143">
        <v>0</v>
      </c>
      <c r="G145" s="143">
        <v>0</v>
      </c>
      <c r="H145" s="143">
        <v>0</v>
      </c>
      <c r="I145" s="143">
        <v>0</v>
      </c>
      <c r="J145" s="143">
        <v>0</v>
      </c>
      <c r="K145" s="143">
        <v>0</v>
      </c>
      <c r="L145" s="143">
        <v>0</v>
      </c>
      <c r="M145" s="143">
        <v>0</v>
      </c>
      <c r="N145" s="143">
        <v>0</v>
      </c>
      <c r="O145" s="120"/>
      <c r="P145" s="145">
        <f t="shared" si="17"/>
        <v>0</v>
      </c>
    </row>
    <row r="146" spans="1:16" x14ac:dyDescent="0.2">
      <c r="A146" s="21" t="s">
        <v>90</v>
      </c>
      <c r="B146" s="22" t="s">
        <v>91</v>
      </c>
      <c r="C146" s="143">
        <v>0</v>
      </c>
      <c r="D146" s="143">
        <v>0</v>
      </c>
      <c r="E146" s="143">
        <v>0</v>
      </c>
      <c r="F146" s="143">
        <v>0</v>
      </c>
      <c r="G146" s="143">
        <v>0</v>
      </c>
      <c r="H146" s="143">
        <v>0</v>
      </c>
      <c r="I146" s="143">
        <v>0</v>
      </c>
      <c r="J146" s="143">
        <v>0</v>
      </c>
      <c r="K146" s="143">
        <v>0</v>
      </c>
      <c r="L146" s="143">
        <v>0</v>
      </c>
      <c r="M146" s="143">
        <v>0</v>
      </c>
      <c r="N146" s="143">
        <v>0</v>
      </c>
      <c r="O146" s="120"/>
      <c r="P146" s="145">
        <f t="shared" si="17"/>
        <v>0</v>
      </c>
    </row>
    <row r="147" spans="1:16" x14ac:dyDescent="0.2">
      <c r="A147" s="21" t="s">
        <v>92</v>
      </c>
      <c r="B147" s="22" t="s">
        <v>93</v>
      </c>
      <c r="C147" s="143">
        <v>0</v>
      </c>
      <c r="D147" s="143">
        <v>0</v>
      </c>
      <c r="E147" s="143">
        <v>0</v>
      </c>
      <c r="F147" s="143">
        <v>0</v>
      </c>
      <c r="G147" s="143">
        <v>0</v>
      </c>
      <c r="H147" s="143">
        <v>0</v>
      </c>
      <c r="I147" s="143">
        <v>0</v>
      </c>
      <c r="J147" s="143">
        <v>0</v>
      </c>
      <c r="K147" s="143">
        <v>0</v>
      </c>
      <c r="L147" s="143">
        <v>0</v>
      </c>
      <c r="M147" s="143">
        <v>0</v>
      </c>
      <c r="N147" s="143">
        <v>0</v>
      </c>
      <c r="O147" s="120"/>
      <c r="P147" s="145">
        <f t="shared" si="17"/>
        <v>0</v>
      </c>
    </row>
    <row r="148" spans="1:16" x14ac:dyDescent="0.2">
      <c r="A148" s="21" t="s">
        <v>94</v>
      </c>
      <c r="B148" s="17" t="s">
        <v>95</v>
      </c>
      <c r="C148" s="143">
        <v>0</v>
      </c>
      <c r="D148" s="143">
        <v>0</v>
      </c>
      <c r="E148" s="143">
        <v>0</v>
      </c>
      <c r="F148" s="143">
        <v>0</v>
      </c>
      <c r="G148" s="143">
        <v>0</v>
      </c>
      <c r="H148" s="143">
        <v>0</v>
      </c>
      <c r="I148" s="143">
        <v>0</v>
      </c>
      <c r="J148" s="143">
        <v>0</v>
      </c>
      <c r="K148" s="143">
        <v>0</v>
      </c>
      <c r="L148" s="143">
        <v>0</v>
      </c>
      <c r="M148" s="143">
        <v>0</v>
      </c>
      <c r="N148" s="143">
        <v>0</v>
      </c>
      <c r="O148" s="120"/>
      <c r="P148" s="145">
        <f t="shared" si="17"/>
        <v>0</v>
      </c>
    </row>
    <row r="149" spans="1:16" ht="13.5" thickBot="1" x14ac:dyDescent="0.25">
      <c r="A149" s="13"/>
      <c r="B149" s="14"/>
      <c r="C149" s="121"/>
      <c r="D149" s="121"/>
      <c r="E149" s="121"/>
      <c r="F149" s="121"/>
      <c r="G149" s="121"/>
      <c r="H149" s="121"/>
      <c r="I149" s="121"/>
      <c r="J149" s="121"/>
      <c r="K149" s="121"/>
      <c r="L149" s="121"/>
      <c r="M149" s="121"/>
      <c r="N149" s="121"/>
      <c r="O149" s="120"/>
      <c r="P149" s="121"/>
    </row>
    <row r="150" spans="1:16" ht="13.5" thickBot="1" x14ac:dyDescent="0.25">
      <c r="A150" s="15" t="s">
        <v>96</v>
      </c>
      <c r="B150" s="26"/>
      <c r="C150" s="125">
        <f>SUM(C139:C148)</f>
        <v>0</v>
      </c>
      <c r="D150" s="125">
        <f t="shared" ref="D150:N150" si="18">SUM(D139:D148)</f>
        <v>0</v>
      </c>
      <c r="E150" s="125">
        <f t="shared" si="18"/>
        <v>0</v>
      </c>
      <c r="F150" s="125">
        <f t="shared" si="18"/>
        <v>0</v>
      </c>
      <c r="G150" s="125">
        <f t="shared" si="18"/>
        <v>0</v>
      </c>
      <c r="H150" s="125">
        <f t="shared" si="18"/>
        <v>0</v>
      </c>
      <c r="I150" s="125">
        <f t="shared" si="18"/>
        <v>0</v>
      </c>
      <c r="J150" s="125">
        <f t="shared" si="18"/>
        <v>0</v>
      </c>
      <c r="K150" s="125">
        <f t="shared" si="18"/>
        <v>0</v>
      </c>
      <c r="L150" s="125">
        <f t="shared" si="18"/>
        <v>0</v>
      </c>
      <c r="M150" s="125">
        <f t="shared" si="18"/>
        <v>0</v>
      </c>
      <c r="N150" s="125">
        <f t="shared" si="18"/>
        <v>0</v>
      </c>
      <c r="O150" s="120"/>
      <c r="P150" s="122">
        <f>SUM(C150:N150)</f>
        <v>0</v>
      </c>
    </row>
    <row r="151" spans="1:16" ht="6.75" customHeight="1" thickBot="1" x14ac:dyDescent="0.25">
      <c r="A151" s="13"/>
      <c r="B151" s="14"/>
      <c r="C151" s="32"/>
      <c r="D151" s="32"/>
      <c r="E151" s="32"/>
      <c r="F151" s="32"/>
      <c r="G151" s="32"/>
      <c r="H151" s="32"/>
      <c r="I151" s="32"/>
      <c r="J151" s="32"/>
      <c r="K151" s="32"/>
      <c r="L151" s="32"/>
      <c r="M151" s="32"/>
      <c r="N151" s="32"/>
      <c r="O151" s="21"/>
      <c r="P151" s="32"/>
    </row>
    <row r="152" spans="1:16" ht="27.75" customHeight="1" thickBot="1" x14ac:dyDescent="0.25">
      <c r="A152" s="197" t="s">
        <v>73</v>
      </c>
      <c r="B152" s="197"/>
      <c r="C152" s="122">
        <f>C136+C150</f>
        <v>0</v>
      </c>
      <c r="D152" s="122">
        <f t="shared" ref="D152:N152" si="19">D136+D150</f>
        <v>0</v>
      </c>
      <c r="E152" s="122">
        <f t="shared" si="19"/>
        <v>0</v>
      </c>
      <c r="F152" s="122">
        <f t="shared" si="19"/>
        <v>0</v>
      </c>
      <c r="G152" s="122">
        <f t="shared" si="19"/>
        <v>0</v>
      </c>
      <c r="H152" s="122">
        <f t="shared" si="19"/>
        <v>0</v>
      </c>
      <c r="I152" s="122">
        <f t="shared" si="19"/>
        <v>0</v>
      </c>
      <c r="J152" s="122">
        <f t="shared" si="19"/>
        <v>0</v>
      </c>
      <c r="K152" s="122">
        <f t="shared" si="19"/>
        <v>0</v>
      </c>
      <c r="L152" s="122">
        <f t="shared" si="19"/>
        <v>0</v>
      </c>
      <c r="M152" s="122">
        <f t="shared" si="19"/>
        <v>0</v>
      </c>
      <c r="N152" s="122">
        <f t="shared" si="19"/>
        <v>0</v>
      </c>
      <c r="O152" s="21"/>
      <c r="P152" s="31">
        <f>SUM(C152:N152)</f>
        <v>0</v>
      </c>
    </row>
    <row r="153" spans="1:16" ht="7.5" customHeight="1" x14ac:dyDescent="0.2">
      <c r="A153" s="13"/>
      <c r="B153" s="14"/>
      <c r="C153" s="32"/>
      <c r="D153" s="32"/>
      <c r="E153" s="32"/>
      <c r="F153" s="32"/>
      <c r="G153" s="32"/>
      <c r="H153" s="32"/>
      <c r="I153" s="32"/>
      <c r="J153" s="32"/>
      <c r="K153" s="32"/>
      <c r="L153" s="32"/>
      <c r="M153" s="32"/>
      <c r="N153" s="32"/>
      <c r="O153" s="21"/>
      <c r="P153" s="32"/>
    </row>
    <row r="154" spans="1:16" x14ac:dyDescent="0.2">
      <c r="A154" s="18" t="s">
        <v>97</v>
      </c>
      <c r="B154" s="27" t="s">
        <v>98</v>
      </c>
      <c r="C154" s="123"/>
      <c r="D154" s="123"/>
      <c r="E154" s="123"/>
      <c r="F154" s="123"/>
      <c r="G154" s="123"/>
      <c r="H154" s="123"/>
      <c r="I154" s="123"/>
      <c r="J154" s="123"/>
      <c r="K154" s="123"/>
      <c r="L154" s="123"/>
      <c r="M154" s="123"/>
      <c r="N154" s="123"/>
      <c r="O154" s="124"/>
      <c r="P154" s="123"/>
    </row>
    <row r="155" spans="1:16" x14ac:dyDescent="0.2">
      <c r="A155" s="21" t="s">
        <v>99</v>
      </c>
      <c r="B155" s="17" t="s">
        <v>100</v>
      </c>
      <c r="C155" s="143">
        <v>0</v>
      </c>
      <c r="D155" s="143">
        <v>0</v>
      </c>
      <c r="E155" s="143">
        <v>0</v>
      </c>
      <c r="F155" s="143">
        <v>0</v>
      </c>
      <c r="G155" s="143">
        <v>0</v>
      </c>
      <c r="H155" s="143">
        <v>0</v>
      </c>
      <c r="I155" s="143">
        <v>0</v>
      </c>
      <c r="J155" s="143">
        <v>0</v>
      </c>
      <c r="K155" s="143">
        <v>0</v>
      </c>
      <c r="L155" s="143">
        <v>0</v>
      </c>
      <c r="M155" s="143">
        <v>0</v>
      </c>
      <c r="N155" s="143">
        <v>0</v>
      </c>
      <c r="O155" s="120"/>
      <c r="P155" s="145">
        <f t="shared" ref="P155:P174" si="20">SUM(C155:N155)</f>
        <v>0</v>
      </c>
    </row>
    <row r="156" spans="1:16" x14ac:dyDescent="0.2">
      <c r="A156" s="21" t="s">
        <v>101</v>
      </c>
      <c r="B156" s="17" t="s">
        <v>100</v>
      </c>
      <c r="C156" s="143">
        <v>0</v>
      </c>
      <c r="D156" s="143">
        <v>0</v>
      </c>
      <c r="E156" s="143">
        <v>0</v>
      </c>
      <c r="F156" s="143">
        <v>0</v>
      </c>
      <c r="G156" s="143">
        <v>0</v>
      </c>
      <c r="H156" s="143">
        <v>0</v>
      </c>
      <c r="I156" s="143">
        <v>0</v>
      </c>
      <c r="J156" s="143">
        <v>0</v>
      </c>
      <c r="K156" s="143">
        <v>0</v>
      </c>
      <c r="L156" s="143">
        <v>0</v>
      </c>
      <c r="M156" s="143">
        <v>0</v>
      </c>
      <c r="N156" s="143">
        <v>0</v>
      </c>
      <c r="O156" s="120"/>
      <c r="P156" s="145">
        <f t="shared" si="20"/>
        <v>0</v>
      </c>
    </row>
    <row r="157" spans="1:16" x14ac:dyDescent="0.2">
      <c r="A157" s="21" t="s">
        <v>102</v>
      </c>
      <c r="B157" s="17" t="s">
        <v>100</v>
      </c>
      <c r="C157" s="143">
        <v>0</v>
      </c>
      <c r="D157" s="143">
        <v>0</v>
      </c>
      <c r="E157" s="143">
        <v>0</v>
      </c>
      <c r="F157" s="143">
        <v>0</v>
      </c>
      <c r="G157" s="143">
        <v>0</v>
      </c>
      <c r="H157" s="143">
        <v>0</v>
      </c>
      <c r="I157" s="143">
        <v>0</v>
      </c>
      <c r="J157" s="143">
        <v>0</v>
      </c>
      <c r="K157" s="143">
        <v>0</v>
      </c>
      <c r="L157" s="143">
        <v>0</v>
      </c>
      <c r="M157" s="143">
        <v>0</v>
      </c>
      <c r="N157" s="143">
        <v>0</v>
      </c>
      <c r="O157" s="120"/>
      <c r="P157" s="145">
        <f t="shared" si="20"/>
        <v>0</v>
      </c>
    </row>
    <row r="158" spans="1:16" x14ac:dyDescent="0.2">
      <c r="A158" s="21" t="s">
        <v>103</v>
      </c>
      <c r="B158" s="17" t="s">
        <v>100</v>
      </c>
      <c r="C158" s="143">
        <v>0</v>
      </c>
      <c r="D158" s="143">
        <v>0</v>
      </c>
      <c r="E158" s="143">
        <v>0</v>
      </c>
      <c r="F158" s="143">
        <v>0</v>
      </c>
      <c r="G158" s="143">
        <v>0</v>
      </c>
      <c r="H158" s="143">
        <v>0</v>
      </c>
      <c r="I158" s="143">
        <v>0</v>
      </c>
      <c r="J158" s="143">
        <v>0</v>
      </c>
      <c r="K158" s="143">
        <v>0</v>
      </c>
      <c r="L158" s="143">
        <v>0</v>
      </c>
      <c r="M158" s="143">
        <v>0</v>
      </c>
      <c r="N158" s="143">
        <v>0</v>
      </c>
      <c r="O158" s="120"/>
      <c r="P158" s="145">
        <f t="shared" si="20"/>
        <v>0</v>
      </c>
    </row>
    <row r="159" spans="1:16" x14ac:dyDescent="0.2">
      <c r="A159" s="21" t="s">
        <v>104</v>
      </c>
      <c r="B159" s="17" t="s">
        <v>100</v>
      </c>
      <c r="C159" s="143">
        <v>0</v>
      </c>
      <c r="D159" s="143">
        <v>0</v>
      </c>
      <c r="E159" s="143">
        <v>0</v>
      </c>
      <c r="F159" s="143">
        <v>0</v>
      </c>
      <c r="G159" s="143">
        <v>0</v>
      </c>
      <c r="H159" s="143">
        <v>0</v>
      </c>
      <c r="I159" s="143">
        <v>0</v>
      </c>
      <c r="J159" s="143">
        <v>0</v>
      </c>
      <c r="K159" s="143">
        <v>0</v>
      </c>
      <c r="L159" s="143">
        <v>0</v>
      </c>
      <c r="M159" s="143">
        <v>0</v>
      </c>
      <c r="N159" s="143">
        <v>0</v>
      </c>
      <c r="O159" s="120"/>
      <c r="P159" s="145">
        <f t="shared" si="20"/>
        <v>0</v>
      </c>
    </row>
    <row r="160" spans="1:16" hidden="1" x14ac:dyDescent="0.2">
      <c r="A160" s="21" t="s">
        <v>105</v>
      </c>
      <c r="B160" s="17" t="s">
        <v>100</v>
      </c>
      <c r="C160" s="143">
        <v>0</v>
      </c>
      <c r="D160" s="143">
        <v>0</v>
      </c>
      <c r="E160" s="143">
        <v>0</v>
      </c>
      <c r="F160" s="143">
        <v>0</v>
      </c>
      <c r="G160" s="143">
        <v>0</v>
      </c>
      <c r="H160" s="143">
        <v>0</v>
      </c>
      <c r="I160" s="143">
        <v>0</v>
      </c>
      <c r="J160" s="143">
        <v>0</v>
      </c>
      <c r="K160" s="143">
        <v>0</v>
      </c>
      <c r="L160" s="143">
        <v>0</v>
      </c>
      <c r="M160" s="143">
        <v>0</v>
      </c>
      <c r="N160" s="143">
        <v>0</v>
      </c>
      <c r="O160" s="120"/>
      <c r="P160" s="145">
        <f t="shared" si="20"/>
        <v>0</v>
      </c>
    </row>
    <row r="161" spans="1:16" hidden="1" x14ac:dyDescent="0.2">
      <c r="A161" s="21" t="s">
        <v>106</v>
      </c>
      <c r="B161" s="17" t="s">
        <v>100</v>
      </c>
      <c r="C161" s="143">
        <v>0</v>
      </c>
      <c r="D161" s="143">
        <v>0</v>
      </c>
      <c r="E161" s="143">
        <v>0</v>
      </c>
      <c r="F161" s="143">
        <v>0</v>
      </c>
      <c r="G161" s="143">
        <v>0</v>
      </c>
      <c r="H161" s="143">
        <v>0</v>
      </c>
      <c r="I161" s="143">
        <v>0</v>
      </c>
      <c r="J161" s="143">
        <v>0</v>
      </c>
      <c r="K161" s="143">
        <v>0</v>
      </c>
      <c r="L161" s="143">
        <v>0</v>
      </c>
      <c r="M161" s="143">
        <v>0</v>
      </c>
      <c r="N161" s="143">
        <v>0</v>
      </c>
      <c r="O161" s="120"/>
      <c r="P161" s="145">
        <f t="shared" si="20"/>
        <v>0</v>
      </c>
    </row>
    <row r="162" spans="1:16" hidden="1" x14ac:dyDescent="0.2">
      <c r="A162" s="21" t="s">
        <v>107</v>
      </c>
      <c r="B162" s="17" t="s">
        <v>100</v>
      </c>
      <c r="C162" s="143">
        <v>0</v>
      </c>
      <c r="D162" s="143">
        <v>0</v>
      </c>
      <c r="E162" s="143">
        <v>0</v>
      </c>
      <c r="F162" s="143">
        <v>0</v>
      </c>
      <c r="G162" s="143">
        <v>0</v>
      </c>
      <c r="H162" s="143">
        <v>0</v>
      </c>
      <c r="I162" s="143">
        <v>0</v>
      </c>
      <c r="J162" s="143">
        <v>0</v>
      </c>
      <c r="K162" s="143">
        <v>0</v>
      </c>
      <c r="L162" s="143">
        <v>0</v>
      </c>
      <c r="M162" s="143">
        <v>0</v>
      </c>
      <c r="N162" s="143">
        <v>0</v>
      </c>
      <c r="O162" s="120"/>
      <c r="P162" s="145">
        <f t="shared" si="20"/>
        <v>0</v>
      </c>
    </row>
    <row r="163" spans="1:16" hidden="1" x14ac:dyDescent="0.2">
      <c r="A163" s="21" t="s">
        <v>108</v>
      </c>
      <c r="B163" s="17" t="s">
        <v>100</v>
      </c>
      <c r="C163" s="143">
        <v>0</v>
      </c>
      <c r="D163" s="143">
        <v>0</v>
      </c>
      <c r="E163" s="143">
        <v>0</v>
      </c>
      <c r="F163" s="143">
        <v>0</v>
      </c>
      <c r="G163" s="143">
        <v>0</v>
      </c>
      <c r="H163" s="143">
        <v>0</v>
      </c>
      <c r="I163" s="143">
        <v>0</v>
      </c>
      <c r="J163" s="143">
        <v>0</v>
      </c>
      <c r="K163" s="143">
        <v>0</v>
      </c>
      <c r="L163" s="143">
        <v>0</v>
      </c>
      <c r="M163" s="143">
        <v>0</v>
      </c>
      <c r="N163" s="143">
        <v>0</v>
      </c>
      <c r="O163" s="120"/>
      <c r="P163" s="145">
        <f t="shared" si="20"/>
        <v>0</v>
      </c>
    </row>
    <row r="164" spans="1:16" hidden="1" x14ac:dyDescent="0.2">
      <c r="A164" s="21" t="s">
        <v>109</v>
      </c>
      <c r="B164" s="17" t="s">
        <v>100</v>
      </c>
      <c r="C164" s="143">
        <v>0</v>
      </c>
      <c r="D164" s="143">
        <v>0</v>
      </c>
      <c r="E164" s="143">
        <v>0</v>
      </c>
      <c r="F164" s="143">
        <v>0</v>
      </c>
      <c r="G164" s="143">
        <v>0</v>
      </c>
      <c r="H164" s="143">
        <v>0</v>
      </c>
      <c r="I164" s="143">
        <v>0</v>
      </c>
      <c r="J164" s="143">
        <v>0</v>
      </c>
      <c r="K164" s="143">
        <v>0</v>
      </c>
      <c r="L164" s="143">
        <v>0</v>
      </c>
      <c r="M164" s="143">
        <v>0</v>
      </c>
      <c r="N164" s="143">
        <v>0</v>
      </c>
      <c r="O164" s="120"/>
      <c r="P164" s="145">
        <f t="shared" si="20"/>
        <v>0</v>
      </c>
    </row>
    <row r="165" spans="1:16" hidden="1" x14ac:dyDescent="0.2">
      <c r="A165" s="21" t="s">
        <v>110</v>
      </c>
      <c r="B165" s="17" t="s">
        <v>100</v>
      </c>
      <c r="C165" s="143">
        <v>0</v>
      </c>
      <c r="D165" s="143">
        <v>0</v>
      </c>
      <c r="E165" s="143">
        <v>0</v>
      </c>
      <c r="F165" s="143">
        <v>0</v>
      </c>
      <c r="G165" s="143">
        <v>0</v>
      </c>
      <c r="H165" s="143">
        <v>0</v>
      </c>
      <c r="I165" s="143">
        <v>0</v>
      </c>
      <c r="J165" s="143">
        <v>0</v>
      </c>
      <c r="K165" s="143">
        <v>0</v>
      </c>
      <c r="L165" s="143">
        <v>0</v>
      </c>
      <c r="M165" s="143">
        <v>0</v>
      </c>
      <c r="N165" s="143">
        <v>0</v>
      </c>
      <c r="O165" s="120"/>
      <c r="P165" s="145">
        <f t="shared" si="20"/>
        <v>0</v>
      </c>
    </row>
    <row r="166" spans="1:16" hidden="1" x14ac:dyDescent="0.2">
      <c r="A166" s="21" t="s">
        <v>111</v>
      </c>
      <c r="B166" s="17" t="s">
        <v>100</v>
      </c>
      <c r="C166" s="143">
        <v>0</v>
      </c>
      <c r="D166" s="143">
        <v>0</v>
      </c>
      <c r="E166" s="143">
        <v>0</v>
      </c>
      <c r="F166" s="143">
        <v>0</v>
      </c>
      <c r="G166" s="143">
        <v>0</v>
      </c>
      <c r="H166" s="143">
        <v>0</v>
      </c>
      <c r="I166" s="143">
        <v>0</v>
      </c>
      <c r="J166" s="143">
        <v>0</v>
      </c>
      <c r="K166" s="143">
        <v>0</v>
      </c>
      <c r="L166" s="143">
        <v>0</v>
      </c>
      <c r="M166" s="143">
        <v>0</v>
      </c>
      <c r="N166" s="143">
        <v>0</v>
      </c>
      <c r="O166" s="120"/>
      <c r="P166" s="145">
        <f t="shared" si="20"/>
        <v>0</v>
      </c>
    </row>
    <row r="167" spans="1:16" hidden="1" x14ac:dyDescent="0.2">
      <c r="A167" s="21" t="s">
        <v>112</v>
      </c>
      <c r="B167" s="17" t="s">
        <v>100</v>
      </c>
      <c r="C167" s="143">
        <v>0</v>
      </c>
      <c r="D167" s="143">
        <v>0</v>
      </c>
      <c r="E167" s="143">
        <v>0</v>
      </c>
      <c r="F167" s="143">
        <v>0</v>
      </c>
      <c r="G167" s="143">
        <v>0</v>
      </c>
      <c r="H167" s="143">
        <v>0</v>
      </c>
      <c r="I167" s="143">
        <v>0</v>
      </c>
      <c r="J167" s="143">
        <v>0</v>
      </c>
      <c r="K167" s="143">
        <v>0</v>
      </c>
      <c r="L167" s="143">
        <v>0</v>
      </c>
      <c r="M167" s="143">
        <v>0</v>
      </c>
      <c r="N167" s="143">
        <v>0</v>
      </c>
      <c r="O167" s="120"/>
      <c r="P167" s="145">
        <f t="shared" si="20"/>
        <v>0</v>
      </c>
    </row>
    <row r="168" spans="1:16" hidden="1" x14ac:dyDescent="0.2">
      <c r="A168" s="21" t="s">
        <v>113</v>
      </c>
      <c r="B168" s="17" t="s">
        <v>100</v>
      </c>
      <c r="C168" s="143">
        <v>0</v>
      </c>
      <c r="D168" s="143">
        <v>0</v>
      </c>
      <c r="E168" s="143">
        <v>0</v>
      </c>
      <c r="F168" s="143">
        <v>0</v>
      </c>
      <c r="G168" s="143">
        <v>0</v>
      </c>
      <c r="H168" s="143">
        <v>0</v>
      </c>
      <c r="I168" s="143">
        <v>0</v>
      </c>
      <c r="J168" s="143">
        <v>0</v>
      </c>
      <c r="K168" s="143">
        <v>0</v>
      </c>
      <c r="L168" s="143">
        <v>0</v>
      </c>
      <c r="M168" s="143">
        <v>0</v>
      </c>
      <c r="N168" s="143">
        <v>0</v>
      </c>
      <c r="O168" s="120"/>
      <c r="P168" s="145">
        <f t="shared" si="20"/>
        <v>0</v>
      </c>
    </row>
    <row r="169" spans="1:16" hidden="1" x14ac:dyDescent="0.2">
      <c r="A169" s="21" t="s">
        <v>114</v>
      </c>
      <c r="B169" s="17" t="s">
        <v>100</v>
      </c>
      <c r="C169" s="143">
        <v>0</v>
      </c>
      <c r="D169" s="143">
        <v>0</v>
      </c>
      <c r="E169" s="143">
        <v>0</v>
      </c>
      <c r="F169" s="143">
        <v>0</v>
      </c>
      <c r="G169" s="143">
        <v>0</v>
      </c>
      <c r="H169" s="143">
        <v>0</v>
      </c>
      <c r="I169" s="143">
        <v>0</v>
      </c>
      <c r="J169" s="143">
        <v>0</v>
      </c>
      <c r="K169" s="143">
        <v>0</v>
      </c>
      <c r="L169" s="143">
        <v>0</v>
      </c>
      <c r="M169" s="143">
        <v>0</v>
      </c>
      <c r="N169" s="143">
        <v>0</v>
      </c>
      <c r="O169" s="120"/>
      <c r="P169" s="145">
        <f t="shared" si="20"/>
        <v>0</v>
      </c>
    </row>
    <row r="170" spans="1:16" hidden="1" x14ac:dyDescent="0.2">
      <c r="A170" s="21" t="s">
        <v>115</v>
      </c>
      <c r="B170" s="17" t="s">
        <v>100</v>
      </c>
      <c r="C170" s="143">
        <v>0</v>
      </c>
      <c r="D170" s="143">
        <v>0</v>
      </c>
      <c r="E170" s="143">
        <v>0</v>
      </c>
      <c r="F170" s="143">
        <v>0</v>
      </c>
      <c r="G170" s="143">
        <v>0</v>
      </c>
      <c r="H170" s="143">
        <v>0</v>
      </c>
      <c r="I170" s="143">
        <v>0</v>
      </c>
      <c r="J170" s="143">
        <v>0</v>
      </c>
      <c r="K170" s="143">
        <v>0</v>
      </c>
      <c r="L170" s="143">
        <v>0</v>
      </c>
      <c r="M170" s="143">
        <v>0</v>
      </c>
      <c r="N170" s="143">
        <v>0</v>
      </c>
      <c r="O170" s="120"/>
      <c r="P170" s="145">
        <f t="shared" si="20"/>
        <v>0</v>
      </c>
    </row>
    <row r="171" spans="1:16" hidden="1" x14ac:dyDescent="0.2">
      <c r="A171" s="21" t="s">
        <v>116</v>
      </c>
      <c r="B171" s="17" t="s">
        <v>100</v>
      </c>
      <c r="C171" s="143">
        <v>0</v>
      </c>
      <c r="D171" s="143">
        <v>0</v>
      </c>
      <c r="E171" s="143">
        <v>0</v>
      </c>
      <c r="F171" s="143">
        <v>0</v>
      </c>
      <c r="G171" s="143">
        <v>0</v>
      </c>
      <c r="H171" s="143">
        <v>0</v>
      </c>
      <c r="I171" s="143">
        <v>0</v>
      </c>
      <c r="J171" s="143">
        <v>0</v>
      </c>
      <c r="K171" s="143">
        <v>0</v>
      </c>
      <c r="L171" s="143">
        <v>0</v>
      </c>
      <c r="M171" s="143">
        <v>0</v>
      </c>
      <c r="N171" s="143">
        <v>0</v>
      </c>
      <c r="O171" s="120"/>
      <c r="P171" s="145">
        <f t="shared" si="20"/>
        <v>0</v>
      </c>
    </row>
    <row r="172" spans="1:16" x14ac:dyDescent="0.2">
      <c r="A172" s="21" t="s">
        <v>117</v>
      </c>
      <c r="B172" s="149" t="s">
        <v>118</v>
      </c>
      <c r="C172" s="143">
        <v>0</v>
      </c>
      <c r="D172" s="143">
        <v>0</v>
      </c>
      <c r="E172" s="143">
        <v>0</v>
      </c>
      <c r="F172" s="143">
        <v>0</v>
      </c>
      <c r="G172" s="143">
        <v>0</v>
      </c>
      <c r="H172" s="143">
        <v>0</v>
      </c>
      <c r="I172" s="143">
        <v>0</v>
      </c>
      <c r="J172" s="143">
        <v>0</v>
      </c>
      <c r="K172" s="143">
        <v>0</v>
      </c>
      <c r="L172" s="143">
        <v>0</v>
      </c>
      <c r="M172" s="143">
        <v>0</v>
      </c>
      <c r="N172" s="143">
        <v>0</v>
      </c>
      <c r="O172" s="120"/>
      <c r="P172" s="145">
        <f t="shared" si="20"/>
        <v>0</v>
      </c>
    </row>
    <row r="173" spans="1:16" x14ac:dyDescent="0.2">
      <c r="A173" s="21" t="s">
        <v>119</v>
      </c>
      <c r="B173" s="150" t="s">
        <v>120</v>
      </c>
      <c r="C173" s="143">
        <v>0</v>
      </c>
      <c r="D173" s="143">
        <v>0</v>
      </c>
      <c r="E173" s="143">
        <v>0</v>
      </c>
      <c r="F173" s="143">
        <v>0</v>
      </c>
      <c r="G173" s="143">
        <v>0</v>
      </c>
      <c r="H173" s="143">
        <v>0</v>
      </c>
      <c r="I173" s="143">
        <v>0</v>
      </c>
      <c r="J173" s="143">
        <v>0</v>
      </c>
      <c r="K173" s="143">
        <v>0</v>
      </c>
      <c r="L173" s="143">
        <v>0</v>
      </c>
      <c r="M173" s="143">
        <v>0</v>
      </c>
      <c r="N173" s="143">
        <v>0</v>
      </c>
      <c r="O173" s="120"/>
      <c r="P173" s="145">
        <f t="shared" si="20"/>
        <v>0</v>
      </c>
    </row>
    <row r="174" spans="1:16" x14ac:dyDescent="0.2">
      <c r="A174" s="21" t="s">
        <v>121</v>
      </c>
      <c r="B174" s="17" t="s">
        <v>100</v>
      </c>
      <c r="C174" s="143">
        <v>0</v>
      </c>
      <c r="D174" s="143">
        <v>0</v>
      </c>
      <c r="E174" s="143">
        <v>0</v>
      </c>
      <c r="F174" s="143">
        <v>0</v>
      </c>
      <c r="G174" s="143">
        <v>0</v>
      </c>
      <c r="H174" s="143">
        <v>0</v>
      </c>
      <c r="I174" s="143">
        <v>0</v>
      </c>
      <c r="J174" s="143">
        <v>0</v>
      </c>
      <c r="K174" s="143">
        <v>0</v>
      </c>
      <c r="L174" s="143">
        <v>0</v>
      </c>
      <c r="M174" s="143">
        <v>0</v>
      </c>
      <c r="N174" s="143">
        <v>0</v>
      </c>
      <c r="O174" s="120"/>
      <c r="P174" s="145">
        <f t="shared" si="20"/>
        <v>0</v>
      </c>
    </row>
    <row r="175" spans="1:16" ht="13.5" thickBot="1" x14ac:dyDescent="0.25">
      <c r="A175" s="23"/>
      <c r="B175" s="24"/>
      <c r="C175" s="121"/>
      <c r="D175" s="121"/>
      <c r="E175" s="121"/>
      <c r="F175" s="121"/>
      <c r="G175" s="121"/>
      <c r="H175" s="121"/>
      <c r="I175" s="121"/>
      <c r="J175" s="121"/>
      <c r="K175" s="121"/>
      <c r="L175" s="121"/>
      <c r="M175" s="121"/>
      <c r="N175" s="121"/>
      <c r="O175" s="120"/>
      <c r="P175" s="121"/>
    </row>
    <row r="176" spans="1:16" ht="13.5" thickBot="1" x14ac:dyDescent="0.25">
      <c r="A176" s="206" t="s">
        <v>122</v>
      </c>
      <c r="B176" s="206"/>
      <c r="C176" s="125">
        <f>SUM(C155:C174)</f>
        <v>0</v>
      </c>
      <c r="D176" s="125">
        <f t="shared" ref="D176:N176" si="21">SUM(D155:D174)</f>
        <v>0</v>
      </c>
      <c r="E176" s="125">
        <f t="shared" si="21"/>
        <v>0</v>
      </c>
      <c r="F176" s="125">
        <f t="shared" si="21"/>
        <v>0</v>
      </c>
      <c r="G176" s="125">
        <f t="shared" si="21"/>
        <v>0</v>
      </c>
      <c r="H176" s="125">
        <f t="shared" si="21"/>
        <v>0</v>
      </c>
      <c r="I176" s="125">
        <f t="shared" si="21"/>
        <v>0</v>
      </c>
      <c r="J176" s="125">
        <f t="shared" si="21"/>
        <v>0</v>
      </c>
      <c r="K176" s="125">
        <f t="shared" si="21"/>
        <v>0</v>
      </c>
      <c r="L176" s="125">
        <f t="shared" si="21"/>
        <v>0</v>
      </c>
      <c r="M176" s="125">
        <f t="shared" si="21"/>
        <v>0</v>
      </c>
      <c r="N176" s="125">
        <f t="shared" si="21"/>
        <v>0</v>
      </c>
      <c r="O176" s="120"/>
      <c r="P176" s="122">
        <f>SUM(C176:N176)</f>
        <v>0</v>
      </c>
    </row>
    <row r="177" spans="1:16" x14ac:dyDescent="0.2">
      <c r="A177" s="13"/>
      <c r="B177" s="14"/>
      <c r="C177" s="32"/>
      <c r="D177" s="32"/>
      <c r="E177" s="32"/>
      <c r="F177" s="32"/>
      <c r="G177" s="32"/>
      <c r="H177" s="32"/>
      <c r="I177" s="32"/>
      <c r="J177" s="32"/>
      <c r="K177" s="32"/>
      <c r="L177" s="32"/>
      <c r="M177" s="32"/>
      <c r="N177" s="32"/>
      <c r="O177" s="21"/>
      <c r="P177" s="32"/>
    </row>
    <row r="178" spans="1:16" x14ac:dyDescent="0.2">
      <c r="A178" s="18" t="s">
        <v>123</v>
      </c>
      <c r="B178" s="207" t="s">
        <v>124</v>
      </c>
      <c r="C178" s="207"/>
      <c r="D178" s="207"/>
      <c r="E178" s="207"/>
      <c r="F178" s="207"/>
      <c r="G178" s="33"/>
      <c r="H178" s="33"/>
      <c r="I178" s="33"/>
      <c r="J178" s="33"/>
      <c r="K178" s="33"/>
      <c r="L178" s="33"/>
      <c r="M178" s="33"/>
      <c r="N178" s="33"/>
      <c r="O178" s="19"/>
      <c r="P178" s="33"/>
    </row>
    <row r="179" spans="1:16" x14ac:dyDescent="0.2">
      <c r="A179" s="21" t="s">
        <v>125</v>
      </c>
      <c r="B179" s="17" t="s">
        <v>126</v>
      </c>
      <c r="C179" s="143">
        <v>0</v>
      </c>
      <c r="D179" s="143">
        <v>0</v>
      </c>
      <c r="E179" s="143">
        <v>0</v>
      </c>
      <c r="F179" s="143">
        <v>0</v>
      </c>
      <c r="G179" s="143">
        <v>0</v>
      </c>
      <c r="H179" s="143">
        <v>0</v>
      </c>
      <c r="I179" s="143">
        <v>0</v>
      </c>
      <c r="J179" s="143">
        <v>0</v>
      </c>
      <c r="K179" s="143">
        <v>0</v>
      </c>
      <c r="L179" s="143">
        <v>0</v>
      </c>
      <c r="M179" s="143">
        <v>0</v>
      </c>
      <c r="N179" s="143">
        <v>0</v>
      </c>
      <c r="O179" s="120"/>
      <c r="P179" s="145">
        <f t="shared" ref="P179:P198" si="22">SUM(C179:N179)</f>
        <v>0</v>
      </c>
    </row>
    <row r="180" spans="1:16" x14ac:dyDescent="0.2">
      <c r="A180" s="21" t="s">
        <v>127</v>
      </c>
      <c r="B180" s="17" t="s">
        <v>126</v>
      </c>
      <c r="C180" s="143">
        <v>0</v>
      </c>
      <c r="D180" s="143">
        <v>0</v>
      </c>
      <c r="E180" s="143">
        <v>0</v>
      </c>
      <c r="F180" s="143">
        <v>0</v>
      </c>
      <c r="G180" s="143">
        <v>0</v>
      </c>
      <c r="H180" s="143">
        <v>0</v>
      </c>
      <c r="I180" s="143">
        <v>0</v>
      </c>
      <c r="J180" s="143">
        <v>0</v>
      </c>
      <c r="K180" s="143">
        <v>0</v>
      </c>
      <c r="L180" s="143">
        <v>0</v>
      </c>
      <c r="M180" s="143">
        <v>0</v>
      </c>
      <c r="N180" s="143">
        <v>0</v>
      </c>
      <c r="O180" s="120"/>
      <c r="P180" s="145">
        <f t="shared" si="22"/>
        <v>0</v>
      </c>
    </row>
    <row r="181" spans="1:16" x14ac:dyDescent="0.2">
      <c r="A181" s="21" t="s">
        <v>128</v>
      </c>
      <c r="B181" s="17" t="s">
        <v>126</v>
      </c>
      <c r="C181" s="143">
        <v>0</v>
      </c>
      <c r="D181" s="143">
        <v>0</v>
      </c>
      <c r="E181" s="143">
        <v>0</v>
      </c>
      <c r="F181" s="143">
        <v>0</v>
      </c>
      <c r="G181" s="143">
        <v>0</v>
      </c>
      <c r="H181" s="143">
        <v>0</v>
      </c>
      <c r="I181" s="143">
        <v>0</v>
      </c>
      <c r="J181" s="143">
        <v>0</v>
      </c>
      <c r="K181" s="143">
        <v>0</v>
      </c>
      <c r="L181" s="143">
        <v>0</v>
      </c>
      <c r="M181" s="143">
        <v>0</v>
      </c>
      <c r="N181" s="143">
        <v>0</v>
      </c>
      <c r="O181" s="120"/>
      <c r="P181" s="145">
        <f t="shared" si="22"/>
        <v>0</v>
      </c>
    </row>
    <row r="182" spans="1:16" x14ac:dyDescent="0.2">
      <c r="A182" s="21" t="s">
        <v>129</v>
      </c>
      <c r="B182" s="17" t="s">
        <v>126</v>
      </c>
      <c r="C182" s="143">
        <v>0</v>
      </c>
      <c r="D182" s="143">
        <v>0</v>
      </c>
      <c r="E182" s="143">
        <v>0</v>
      </c>
      <c r="F182" s="143">
        <v>0</v>
      </c>
      <c r="G182" s="143">
        <v>0</v>
      </c>
      <c r="H182" s="143">
        <v>0</v>
      </c>
      <c r="I182" s="143">
        <v>0</v>
      </c>
      <c r="J182" s="143">
        <v>0</v>
      </c>
      <c r="K182" s="143">
        <v>0</v>
      </c>
      <c r="L182" s="143">
        <v>0</v>
      </c>
      <c r="M182" s="143">
        <v>0</v>
      </c>
      <c r="N182" s="143">
        <v>0</v>
      </c>
      <c r="O182" s="120"/>
      <c r="P182" s="145">
        <f t="shared" si="22"/>
        <v>0</v>
      </c>
    </row>
    <row r="183" spans="1:16" x14ac:dyDescent="0.2">
      <c r="A183" s="21" t="s">
        <v>130</v>
      </c>
      <c r="B183" s="17" t="s">
        <v>126</v>
      </c>
      <c r="C183" s="143">
        <v>0</v>
      </c>
      <c r="D183" s="143">
        <v>0</v>
      </c>
      <c r="E183" s="143">
        <v>0</v>
      </c>
      <c r="F183" s="143">
        <v>0</v>
      </c>
      <c r="G183" s="143">
        <v>0</v>
      </c>
      <c r="H183" s="143">
        <v>0</v>
      </c>
      <c r="I183" s="143">
        <v>0</v>
      </c>
      <c r="J183" s="143">
        <v>0</v>
      </c>
      <c r="K183" s="143">
        <v>0</v>
      </c>
      <c r="L183" s="143">
        <v>0</v>
      </c>
      <c r="M183" s="143">
        <v>0</v>
      </c>
      <c r="N183" s="143">
        <v>0</v>
      </c>
      <c r="O183" s="120"/>
      <c r="P183" s="145">
        <f t="shared" si="22"/>
        <v>0</v>
      </c>
    </row>
    <row r="184" spans="1:16" hidden="1" x14ac:dyDescent="0.2">
      <c r="A184" s="21" t="s">
        <v>131</v>
      </c>
      <c r="B184" s="17" t="s">
        <v>126</v>
      </c>
      <c r="C184" s="143">
        <v>0</v>
      </c>
      <c r="D184" s="143">
        <v>0</v>
      </c>
      <c r="E184" s="143">
        <v>0</v>
      </c>
      <c r="F184" s="143">
        <v>0</v>
      </c>
      <c r="G184" s="143">
        <v>0</v>
      </c>
      <c r="H184" s="143">
        <v>0</v>
      </c>
      <c r="I184" s="143">
        <v>0</v>
      </c>
      <c r="J184" s="143">
        <v>0</v>
      </c>
      <c r="K184" s="143">
        <v>0</v>
      </c>
      <c r="L184" s="143">
        <v>0</v>
      </c>
      <c r="M184" s="143">
        <v>0</v>
      </c>
      <c r="N184" s="143">
        <v>0</v>
      </c>
      <c r="O184" s="120"/>
      <c r="P184" s="145">
        <f t="shared" si="22"/>
        <v>0</v>
      </c>
    </row>
    <row r="185" spans="1:16" hidden="1" x14ac:dyDescent="0.2">
      <c r="A185" s="21" t="s">
        <v>132</v>
      </c>
      <c r="B185" s="17" t="s">
        <v>126</v>
      </c>
      <c r="C185" s="143">
        <v>0</v>
      </c>
      <c r="D185" s="143">
        <v>0</v>
      </c>
      <c r="E185" s="143">
        <v>0</v>
      </c>
      <c r="F185" s="143">
        <v>0</v>
      </c>
      <c r="G185" s="143">
        <v>0</v>
      </c>
      <c r="H185" s="143">
        <v>0</v>
      </c>
      <c r="I185" s="143">
        <v>0</v>
      </c>
      <c r="J185" s="143">
        <v>0</v>
      </c>
      <c r="K185" s="143">
        <v>0</v>
      </c>
      <c r="L185" s="143">
        <v>0</v>
      </c>
      <c r="M185" s="143">
        <v>0</v>
      </c>
      <c r="N185" s="143">
        <v>0</v>
      </c>
      <c r="O185" s="120"/>
      <c r="P185" s="145">
        <f t="shared" si="22"/>
        <v>0</v>
      </c>
    </row>
    <row r="186" spans="1:16" hidden="1" x14ac:dyDescent="0.2">
      <c r="A186" s="21" t="s">
        <v>133</v>
      </c>
      <c r="B186" s="17" t="s">
        <v>126</v>
      </c>
      <c r="C186" s="143">
        <v>0</v>
      </c>
      <c r="D186" s="143">
        <v>0</v>
      </c>
      <c r="E186" s="143">
        <v>0</v>
      </c>
      <c r="F186" s="143">
        <v>0</v>
      </c>
      <c r="G186" s="143">
        <v>0</v>
      </c>
      <c r="H186" s="143">
        <v>0</v>
      </c>
      <c r="I186" s="143">
        <v>0</v>
      </c>
      <c r="J186" s="143">
        <v>0</v>
      </c>
      <c r="K186" s="143">
        <v>0</v>
      </c>
      <c r="L186" s="143">
        <v>0</v>
      </c>
      <c r="M186" s="143">
        <v>0</v>
      </c>
      <c r="N186" s="143">
        <v>0</v>
      </c>
      <c r="O186" s="120"/>
      <c r="P186" s="145">
        <f t="shared" si="22"/>
        <v>0</v>
      </c>
    </row>
    <row r="187" spans="1:16" hidden="1" x14ac:dyDescent="0.2">
      <c r="A187" s="21" t="s">
        <v>134</v>
      </c>
      <c r="B187" s="17" t="s">
        <v>126</v>
      </c>
      <c r="C187" s="143">
        <v>0</v>
      </c>
      <c r="D187" s="143">
        <v>0</v>
      </c>
      <c r="E187" s="143">
        <v>0</v>
      </c>
      <c r="F187" s="143">
        <v>0</v>
      </c>
      <c r="G187" s="143">
        <v>0</v>
      </c>
      <c r="H187" s="143">
        <v>0</v>
      </c>
      <c r="I187" s="143">
        <v>0</v>
      </c>
      <c r="J187" s="143">
        <v>0</v>
      </c>
      <c r="K187" s="143">
        <v>0</v>
      </c>
      <c r="L187" s="143">
        <v>0</v>
      </c>
      <c r="M187" s="143">
        <v>0</v>
      </c>
      <c r="N187" s="143">
        <v>0</v>
      </c>
      <c r="O187" s="120"/>
      <c r="P187" s="145">
        <f t="shared" si="22"/>
        <v>0</v>
      </c>
    </row>
    <row r="188" spans="1:16" hidden="1" x14ac:dyDescent="0.2">
      <c r="A188" s="21" t="s">
        <v>135</v>
      </c>
      <c r="B188" s="17" t="s">
        <v>126</v>
      </c>
      <c r="C188" s="143">
        <v>0</v>
      </c>
      <c r="D188" s="143">
        <v>0</v>
      </c>
      <c r="E188" s="143">
        <v>0</v>
      </c>
      <c r="F188" s="143">
        <v>0</v>
      </c>
      <c r="G188" s="143">
        <v>0</v>
      </c>
      <c r="H188" s="143">
        <v>0</v>
      </c>
      <c r="I188" s="143">
        <v>0</v>
      </c>
      <c r="J188" s="143">
        <v>0</v>
      </c>
      <c r="K188" s="143">
        <v>0</v>
      </c>
      <c r="L188" s="143">
        <v>0</v>
      </c>
      <c r="M188" s="143">
        <v>0</v>
      </c>
      <c r="N188" s="143">
        <v>0</v>
      </c>
      <c r="O188" s="120"/>
      <c r="P188" s="145">
        <f t="shared" si="22"/>
        <v>0</v>
      </c>
    </row>
    <row r="189" spans="1:16" hidden="1" x14ac:dyDescent="0.2">
      <c r="A189" s="21" t="s">
        <v>136</v>
      </c>
      <c r="B189" s="17" t="s">
        <v>126</v>
      </c>
      <c r="C189" s="143">
        <v>0</v>
      </c>
      <c r="D189" s="143">
        <v>0</v>
      </c>
      <c r="E189" s="143">
        <v>0</v>
      </c>
      <c r="F189" s="143">
        <v>0</v>
      </c>
      <c r="G189" s="143">
        <v>0</v>
      </c>
      <c r="H189" s="143">
        <v>0</v>
      </c>
      <c r="I189" s="143">
        <v>0</v>
      </c>
      <c r="J189" s="143">
        <v>0</v>
      </c>
      <c r="K189" s="143">
        <v>0</v>
      </c>
      <c r="L189" s="143">
        <v>0</v>
      </c>
      <c r="M189" s="143">
        <v>0</v>
      </c>
      <c r="N189" s="143">
        <v>0</v>
      </c>
      <c r="O189" s="120"/>
      <c r="P189" s="145">
        <f t="shared" si="22"/>
        <v>0</v>
      </c>
    </row>
    <row r="190" spans="1:16" hidden="1" x14ac:dyDescent="0.2">
      <c r="A190" s="21" t="s">
        <v>137</v>
      </c>
      <c r="B190" s="17" t="s">
        <v>126</v>
      </c>
      <c r="C190" s="143">
        <v>0</v>
      </c>
      <c r="D190" s="143">
        <v>0</v>
      </c>
      <c r="E190" s="143">
        <v>0</v>
      </c>
      <c r="F190" s="143">
        <v>0</v>
      </c>
      <c r="G190" s="143">
        <v>0</v>
      </c>
      <c r="H190" s="143">
        <v>0</v>
      </c>
      <c r="I190" s="143">
        <v>0</v>
      </c>
      <c r="J190" s="143">
        <v>0</v>
      </c>
      <c r="K190" s="143">
        <v>0</v>
      </c>
      <c r="L190" s="143">
        <v>0</v>
      </c>
      <c r="M190" s="143">
        <v>0</v>
      </c>
      <c r="N190" s="143">
        <v>0</v>
      </c>
      <c r="O190" s="120"/>
      <c r="P190" s="145">
        <f t="shared" si="22"/>
        <v>0</v>
      </c>
    </row>
    <row r="191" spans="1:16" hidden="1" x14ac:dyDescent="0.2">
      <c r="A191" s="21" t="s">
        <v>138</v>
      </c>
      <c r="B191" s="17" t="s">
        <v>126</v>
      </c>
      <c r="C191" s="143">
        <v>0</v>
      </c>
      <c r="D191" s="143">
        <v>0</v>
      </c>
      <c r="E191" s="143">
        <v>0</v>
      </c>
      <c r="F191" s="143">
        <v>0</v>
      </c>
      <c r="G191" s="143">
        <v>0</v>
      </c>
      <c r="H191" s="143">
        <v>0</v>
      </c>
      <c r="I191" s="143">
        <v>0</v>
      </c>
      <c r="J191" s="143">
        <v>0</v>
      </c>
      <c r="K191" s="143">
        <v>0</v>
      </c>
      <c r="L191" s="143">
        <v>0</v>
      </c>
      <c r="M191" s="143">
        <v>0</v>
      </c>
      <c r="N191" s="143">
        <v>0</v>
      </c>
      <c r="O191" s="120"/>
      <c r="P191" s="145">
        <f t="shared" si="22"/>
        <v>0</v>
      </c>
    </row>
    <row r="192" spans="1:16" hidden="1" x14ac:dyDescent="0.2">
      <c r="A192" s="21" t="s">
        <v>139</v>
      </c>
      <c r="B192" s="17" t="s">
        <v>126</v>
      </c>
      <c r="C192" s="143">
        <v>0</v>
      </c>
      <c r="D192" s="143">
        <v>0</v>
      </c>
      <c r="E192" s="143">
        <v>0</v>
      </c>
      <c r="F192" s="143">
        <v>0</v>
      </c>
      <c r="G192" s="143">
        <v>0</v>
      </c>
      <c r="H192" s="143">
        <v>0</v>
      </c>
      <c r="I192" s="143">
        <v>0</v>
      </c>
      <c r="J192" s="143">
        <v>0</v>
      </c>
      <c r="K192" s="143">
        <v>0</v>
      </c>
      <c r="L192" s="143">
        <v>0</v>
      </c>
      <c r="M192" s="143">
        <v>0</v>
      </c>
      <c r="N192" s="143">
        <v>0</v>
      </c>
      <c r="O192" s="120"/>
      <c r="P192" s="145">
        <f t="shared" si="22"/>
        <v>0</v>
      </c>
    </row>
    <row r="193" spans="1:16" hidden="1" x14ac:dyDescent="0.2">
      <c r="A193" s="21" t="s">
        <v>140</v>
      </c>
      <c r="B193" s="17" t="s">
        <v>126</v>
      </c>
      <c r="C193" s="143">
        <v>0</v>
      </c>
      <c r="D193" s="143">
        <v>0</v>
      </c>
      <c r="E193" s="143">
        <v>0</v>
      </c>
      <c r="F193" s="143">
        <v>0</v>
      </c>
      <c r="G193" s="143">
        <v>0</v>
      </c>
      <c r="H193" s="143">
        <v>0</v>
      </c>
      <c r="I193" s="143">
        <v>0</v>
      </c>
      <c r="J193" s="143">
        <v>0</v>
      </c>
      <c r="K193" s="143">
        <v>0</v>
      </c>
      <c r="L193" s="143">
        <v>0</v>
      </c>
      <c r="M193" s="143">
        <v>0</v>
      </c>
      <c r="N193" s="143">
        <v>0</v>
      </c>
      <c r="O193" s="120"/>
      <c r="P193" s="145">
        <f t="shared" si="22"/>
        <v>0</v>
      </c>
    </row>
    <row r="194" spans="1:16" hidden="1" x14ac:dyDescent="0.2">
      <c r="A194" s="21" t="s">
        <v>141</v>
      </c>
      <c r="B194" s="17" t="s">
        <v>126</v>
      </c>
      <c r="C194" s="143">
        <v>0</v>
      </c>
      <c r="D194" s="143">
        <v>0</v>
      </c>
      <c r="E194" s="143">
        <v>0</v>
      </c>
      <c r="F194" s="143">
        <v>0</v>
      </c>
      <c r="G194" s="143">
        <v>0</v>
      </c>
      <c r="H194" s="143">
        <v>0</v>
      </c>
      <c r="I194" s="143">
        <v>0</v>
      </c>
      <c r="J194" s="143">
        <v>0</v>
      </c>
      <c r="K194" s="143">
        <v>0</v>
      </c>
      <c r="L194" s="143">
        <v>0</v>
      </c>
      <c r="M194" s="143">
        <v>0</v>
      </c>
      <c r="N194" s="143">
        <v>0</v>
      </c>
      <c r="O194" s="120"/>
      <c r="P194" s="145">
        <f t="shared" si="22"/>
        <v>0</v>
      </c>
    </row>
    <row r="195" spans="1:16" hidden="1" x14ac:dyDescent="0.2">
      <c r="A195" s="21" t="s">
        <v>142</v>
      </c>
      <c r="B195" s="17" t="s">
        <v>126</v>
      </c>
      <c r="C195" s="143">
        <v>0</v>
      </c>
      <c r="D195" s="143">
        <v>0</v>
      </c>
      <c r="E195" s="143">
        <v>0</v>
      </c>
      <c r="F195" s="143">
        <v>0</v>
      </c>
      <c r="G195" s="143">
        <v>0</v>
      </c>
      <c r="H195" s="143">
        <v>0</v>
      </c>
      <c r="I195" s="143">
        <v>0</v>
      </c>
      <c r="J195" s="143">
        <v>0</v>
      </c>
      <c r="K195" s="143">
        <v>0</v>
      </c>
      <c r="L195" s="143">
        <v>0</v>
      </c>
      <c r="M195" s="143">
        <v>0</v>
      </c>
      <c r="N195" s="143">
        <v>0</v>
      </c>
      <c r="O195" s="120"/>
      <c r="P195" s="145">
        <f t="shared" si="22"/>
        <v>0</v>
      </c>
    </row>
    <row r="196" spans="1:16" x14ac:dyDescent="0.2">
      <c r="A196" s="21" t="s">
        <v>143</v>
      </c>
      <c r="B196" s="149" t="s">
        <v>118</v>
      </c>
      <c r="C196" s="143">
        <v>0</v>
      </c>
      <c r="D196" s="143">
        <v>0</v>
      </c>
      <c r="E196" s="143">
        <v>0</v>
      </c>
      <c r="F196" s="143">
        <v>0</v>
      </c>
      <c r="G196" s="143">
        <v>0</v>
      </c>
      <c r="H196" s="143">
        <v>0</v>
      </c>
      <c r="I196" s="143">
        <v>0</v>
      </c>
      <c r="J196" s="143">
        <v>0</v>
      </c>
      <c r="K196" s="143">
        <v>0</v>
      </c>
      <c r="L196" s="143">
        <v>0</v>
      </c>
      <c r="M196" s="143">
        <v>0</v>
      </c>
      <c r="N196" s="143">
        <v>0</v>
      </c>
      <c r="O196" s="120"/>
      <c r="P196" s="145">
        <f t="shared" si="22"/>
        <v>0</v>
      </c>
    </row>
    <row r="197" spans="1:16" x14ac:dyDescent="0.2">
      <c r="A197" s="21" t="s">
        <v>144</v>
      </c>
      <c r="B197" s="150" t="s">
        <v>120</v>
      </c>
      <c r="C197" s="143">
        <v>0</v>
      </c>
      <c r="D197" s="143">
        <v>0</v>
      </c>
      <c r="E197" s="143">
        <v>0</v>
      </c>
      <c r="F197" s="143">
        <v>0</v>
      </c>
      <c r="G197" s="143">
        <v>0</v>
      </c>
      <c r="H197" s="143">
        <v>0</v>
      </c>
      <c r="I197" s="143">
        <v>0</v>
      </c>
      <c r="J197" s="143">
        <v>0</v>
      </c>
      <c r="K197" s="143">
        <v>0</v>
      </c>
      <c r="L197" s="143">
        <v>0</v>
      </c>
      <c r="M197" s="143">
        <v>0</v>
      </c>
      <c r="N197" s="143">
        <v>0</v>
      </c>
      <c r="O197" s="120"/>
      <c r="P197" s="145">
        <f t="shared" si="22"/>
        <v>0</v>
      </c>
    </row>
    <row r="198" spans="1:16" x14ac:dyDescent="0.2">
      <c r="A198" s="21" t="s">
        <v>145</v>
      </c>
      <c r="B198" s="17" t="s">
        <v>126</v>
      </c>
      <c r="C198" s="143">
        <v>0</v>
      </c>
      <c r="D198" s="143">
        <v>0</v>
      </c>
      <c r="E198" s="143">
        <v>0</v>
      </c>
      <c r="F198" s="143">
        <v>0</v>
      </c>
      <c r="G198" s="143">
        <v>0</v>
      </c>
      <c r="H198" s="143">
        <v>0</v>
      </c>
      <c r="I198" s="143">
        <v>0</v>
      </c>
      <c r="J198" s="143">
        <v>0</v>
      </c>
      <c r="K198" s="143">
        <v>0</v>
      </c>
      <c r="L198" s="143">
        <v>0</v>
      </c>
      <c r="M198" s="143">
        <v>0</v>
      </c>
      <c r="N198" s="143">
        <v>0</v>
      </c>
      <c r="O198" s="120"/>
      <c r="P198" s="145">
        <f t="shared" si="22"/>
        <v>0</v>
      </c>
    </row>
    <row r="199" spans="1:16" ht="13.5" thickBot="1" x14ac:dyDescent="0.25">
      <c r="A199" s="13"/>
      <c r="B199" s="14"/>
      <c r="C199" s="121"/>
      <c r="D199" s="121"/>
      <c r="E199" s="121"/>
      <c r="F199" s="121"/>
      <c r="G199" s="121"/>
      <c r="H199" s="121"/>
      <c r="I199" s="121"/>
      <c r="J199" s="121"/>
      <c r="K199" s="121"/>
      <c r="L199" s="121"/>
      <c r="M199" s="121"/>
      <c r="N199" s="121"/>
      <c r="O199" s="120"/>
      <c r="P199" s="121"/>
    </row>
    <row r="200" spans="1:16" ht="13.5" thickBot="1" x14ac:dyDescent="0.25">
      <c r="A200" s="202" t="s">
        <v>146</v>
      </c>
      <c r="B200" s="203"/>
      <c r="C200" s="35">
        <f>SUM(C179:C198)</f>
        <v>0</v>
      </c>
      <c r="D200" s="35">
        <f t="shared" ref="D200:N200" si="23">SUM(D179:D198)</f>
        <v>0</v>
      </c>
      <c r="E200" s="35">
        <f t="shared" si="23"/>
        <v>0</v>
      </c>
      <c r="F200" s="35">
        <f t="shared" si="23"/>
        <v>0</v>
      </c>
      <c r="G200" s="35">
        <f t="shared" si="23"/>
        <v>0</v>
      </c>
      <c r="H200" s="35">
        <f t="shared" si="23"/>
        <v>0</v>
      </c>
      <c r="I200" s="35">
        <f t="shared" si="23"/>
        <v>0</v>
      </c>
      <c r="J200" s="35">
        <f t="shared" si="23"/>
        <v>0</v>
      </c>
      <c r="K200" s="35">
        <f t="shared" si="23"/>
        <v>0</v>
      </c>
      <c r="L200" s="35">
        <f t="shared" si="23"/>
        <v>0</v>
      </c>
      <c r="M200" s="35">
        <f t="shared" si="23"/>
        <v>0</v>
      </c>
      <c r="N200" s="35">
        <f t="shared" si="23"/>
        <v>0</v>
      </c>
      <c r="O200" s="21"/>
      <c r="P200" s="31">
        <f>SUM(C200:N200)</f>
        <v>0</v>
      </c>
    </row>
    <row r="201" spans="1:16" x14ac:dyDescent="0.2">
      <c r="A201" s="13"/>
      <c r="B201" s="14"/>
      <c r="C201" s="32"/>
      <c r="D201" s="32"/>
      <c r="E201" s="32"/>
      <c r="F201" s="32"/>
      <c r="G201" s="32"/>
      <c r="H201" s="32"/>
      <c r="I201" s="32"/>
      <c r="J201" s="32"/>
      <c r="K201" s="32"/>
      <c r="L201" s="32"/>
      <c r="M201" s="32"/>
      <c r="N201" s="32"/>
      <c r="O201" s="21"/>
      <c r="P201" s="34"/>
    </row>
    <row r="202" spans="1:16" x14ac:dyDescent="0.2">
      <c r="A202" s="18" t="s">
        <v>147</v>
      </c>
      <c r="B202" s="25" t="s">
        <v>148</v>
      </c>
      <c r="C202" s="33"/>
      <c r="D202" s="33"/>
      <c r="E202" s="33"/>
      <c r="F202" s="33"/>
      <c r="G202" s="33"/>
      <c r="H202" s="33"/>
      <c r="I202" s="33"/>
      <c r="J202" s="33"/>
      <c r="K202" s="33"/>
      <c r="L202" s="33"/>
      <c r="M202" s="33"/>
      <c r="N202" s="33"/>
      <c r="O202" s="19"/>
      <c r="P202" s="33"/>
    </row>
    <row r="203" spans="1:16" x14ac:dyDescent="0.2">
      <c r="A203" s="21" t="s">
        <v>149</v>
      </c>
      <c r="B203" s="17" t="s">
        <v>213</v>
      </c>
      <c r="C203" s="143">
        <v>0</v>
      </c>
      <c r="D203" s="143">
        <v>0</v>
      </c>
      <c r="E203" s="143">
        <v>0</v>
      </c>
      <c r="F203" s="143">
        <v>0</v>
      </c>
      <c r="G203" s="143">
        <v>0</v>
      </c>
      <c r="H203" s="143">
        <v>0</v>
      </c>
      <c r="I203" s="143">
        <v>0</v>
      </c>
      <c r="J203" s="143">
        <v>0</v>
      </c>
      <c r="K203" s="143">
        <v>0</v>
      </c>
      <c r="L203" s="143">
        <v>0</v>
      </c>
      <c r="M203" s="143">
        <v>0</v>
      </c>
      <c r="N203" s="143">
        <v>0</v>
      </c>
      <c r="O203" s="120"/>
      <c r="P203" s="145">
        <f t="shared" ref="P203:P222" si="24">SUM(C203:N203)</f>
        <v>0</v>
      </c>
    </row>
    <row r="204" spans="1:16" x14ac:dyDescent="0.2">
      <c r="A204" s="21" t="s">
        <v>150</v>
      </c>
      <c r="B204" s="17" t="s">
        <v>214</v>
      </c>
      <c r="C204" s="143">
        <v>0</v>
      </c>
      <c r="D204" s="143">
        <v>0</v>
      </c>
      <c r="E204" s="143">
        <v>0</v>
      </c>
      <c r="F204" s="143">
        <v>0</v>
      </c>
      <c r="G204" s="143">
        <v>0</v>
      </c>
      <c r="H204" s="143">
        <v>0</v>
      </c>
      <c r="I204" s="143">
        <v>0</v>
      </c>
      <c r="J204" s="143">
        <v>0</v>
      </c>
      <c r="K204" s="143">
        <v>0</v>
      </c>
      <c r="L204" s="143">
        <v>0</v>
      </c>
      <c r="M204" s="143">
        <v>0</v>
      </c>
      <c r="N204" s="143">
        <v>0</v>
      </c>
      <c r="O204" s="120"/>
      <c r="P204" s="145">
        <f t="shared" si="24"/>
        <v>0</v>
      </c>
    </row>
    <row r="205" spans="1:16" x14ac:dyDescent="0.2">
      <c r="A205" s="21" t="s">
        <v>151</v>
      </c>
      <c r="B205" s="17" t="s">
        <v>215</v>
      </c>
      <c r="C205" s="143">
        <v>0</v>
      </c>
      <c r="D205" s="143">
        <v>0</v>
      </c>
      <c r="E205" s="143">
        <v>0</v>
      </c>
      <c r="F205" s="143">
        <v>0</v>
      </c>
      <c r="G205" s="143">
        <v>0</v>
      </c>
      <c r="H205" s="143">
        <v>0</v>
      </c>
      <c r="I205" s="143">
        <v>0</v>
      </c>
      <c r="J205" s="143">
        <v>0</v>
      </c>
      <c r="K205" s="143">
        <v>0</v>
      </c>
      <c r="L205" s="143">
        <v>0</v>
      </c>
      <c r="M205" s="143">
        <v>0</v>
      </c>
      <c r="N205" s="143">
        <v>0</v>
      </c>
      <c r="O205" s="120"/>
      <c r="P205" s="145">
        <f t="shared" si="24"/>
        <v>0</v>
      </c>
    </row>
    <row r="206" spans="1:16" ht="14.25" customHeight="1" x14ac:dyDescent="0.2">
      <c r="A206" s="21" t="s">
        <v>152</v>
      </c>
      <c r="B206" s="17" t="s">
        <v>216</v>
      </c>
      <c r="C206" s="143">
        <v>0</v>
      </c>
      <c r="D206" s="143">
        <v>0</v>
      </c>
      <c r="E206" s="143">
        <v>0</v>
      </c>
      <c r="F206" s="143">
        <v>0</v>
      </c>
      <c r="G206" s="143">
        <v>0</v>
      </c>
      <c r="H206" s="143">
        <v>0</v>
      </c>
      <c r="I206" s="143">
        <v>0</v>
      </c>
      <c r="J206" s="143">
        <v>0</v>
      </c>
      <c r="K206" s="143">
        <v>0</v>
      </c>
      <c r="L206" s="143">
        <v>0</v>
      </c>
      <c r="M206" s="143">
        <v>0</v>
      </c>
      <c r="N206" s="143">
        <v>0</v>
      </c>
      <c r="O206" s="120"/>
      <c r="P206" s="145">
        <f t="shared" si="24"/>
        <v>0</v>
      </c>
    </row>
    <row r="207" spans="1:16" x14ac:dyDescent="0.2">
      <c r="A207" s="21" t="s">
        <v>153</v>
      </c>
      <c r="B207" s="17" t="s">
        <v>100</v>
      </c>
      <c r="C207" s="143">
        <v>0</v>
      </c>
      <c r="D207" s="143">
        <v>0</v>
      </c>
      <c r="E207" s="143">
        <v>0</v>
      </c>
      <c r="F207" s="143">
        <v>0</v>
      </c>
      <c r="G207" s="143">
        <v>0</v>
      </c>
      <c r="H207" s="143">
        <v>0</v>
      </c>
      <c r="I207" s="143">
        <v>0</v>
      </c>
      <c r="J207" s="143">
        <v>0</v>
      </c>
      <c r="K207" s="143">
        <v>0</v>
      </c>
      <c r="L207" s="143">
        <v>0</v>
      </c>
      <c r="M207" s="143">
        <v>0</v>
      </c>
      <c r="N207" s="143">
        <v>0</v>
      </c>
      <c r="O207" s="120"/>
      <c r="P207" s="145">
        <f t="shared" si="24"/>
        <v>0</v>
      </c>
    </row>
    <row r="208" spans="1:16" x14ac:dyDescent="0.2">
      <c r="A208" s="21" t="s">
        <v>154</v>
      </c>
      <c r="B208" s="17" t="s">
        <v>100</v>
      </c>
      <c r="C208" s="143">
        <v>0</v>
      </c>
      <c r="D208" s="143">
        <v>0</v>
      </c>
      <c r="E208" s="143">
        <v>0</v>
      </c>
      <c r="F208" s="143">
        <v>0</v>
      </c>
      <c r="G208" s="143">
        <v>0</v>
      </c>
      <c r="H208" s="143">
        <v>0</v>
      </c>
      <c r="I208" s="143">
        <v>0</v>
      </c>
      <c r="J208" s="143">
        <v>0</v>
      </c>
      <c r="K208" s="143">
        <v>0</v>
      </c>
      <c r="L208" s="143">
        <v>0</v>
      </c>
      <c r="M208" s="143">
        <v>0</v>
      </c>
      <c r="N208" s="143">
        <v>0</v>
      </c>
      <c r="O208" s="120"/>
      <c r="P208" s="145">
        <f t="shared" si="24"/>
        <v>0</v>
      </c>
    </row>
    <row r="209" spans="1:16" x14ac:dyDescent="0.2">
      <c r="A209" s="21" t="s">
        <v>155</v>
      </c>
      <c r="B209" s="17" t="s">
        <v>100</v>
      </c>
      <c r="C209" s="143">
        <v>0</v>
      </c>
      <c r="D209" s="143">
        <v>0</v>
      </c>
      <c r="E209" s="143">
        <v>0</v>
      </c>
      <c r="F209" s="143">
        <v>0</v>
      </c>
      <c r="G209" s="143">
        <v>0</v>
      </c>
      <c r="H209" s="143">
        <v>0</v>
      </c>
      <c r="I209" s="143">
        <v>0</v>
      </c>
      <c r="J209" s="143">
        <v>0</v>
      </c>
      <c r="K209" s="143">
        <v>0</v>
      </c>
      <c r="L209" s="143">
        <v>0</v>
      </c>
      <c r="M209" s="143">
        <v>0</v>
      </c>
      <c r="N209" s="143">
        <v>0</v>
      </c>
      <c r="O209" s="120"/>
      <c r="P209" s="145">
        <f t="shared" si="24"/>
        <v>0</v>
      </c>
    </row>
    <row r="210" spans="1:16" x14ac:dyDescent="0.2">
      <c r="A210" s="21" t="s">
        <v>156</v>
      </c>
      <c r="B210" s="17" t="s">
        <v>100</v>
      </c>
      <c r="C210" s="143">
        <v>0</v>
      </c>
      <c r="D210" s="143">
        <v>0</v>
      </c>
      <c r="E210" s="143">
        <v>0</v>
      </c>
      <c r="F210" s="143">
        <v>0</v>
      </c>
      <c r="G210" s="143">
        <v>0</v>
      </c>
      <c r="H210" s="143">
        <v>0</v>
      </c>
      <c r="I210" s="143">
        <v>0</v>
      </c>
      <c r="J210" s="143">
        <v>0</v>
      </c>
      <c r="K210" s="143">
        <v>0</v>
      </c>
      <c r="L210" s="143">
        <v>0</v>
      </c>
      <c r="M210" s="143">
        <v>0</v>
      </c>
      <c r="N210" s="143">
        <v>0</v>
      </c>
      <c r="O210" s="120"/>
      <c r="P210" s="145">
        <f t="shared" si="24"/>
        <v>0</v>
      </c>
    </row>
    <row r="211" spans="1:16" x14ac:dyDescent="0.2">
      <c r="A211" s="21" t="s">
        <v>157</v>
      </c>
      <c r="B211" s="17" t="s">
        <v>100</v>
      </c>
      <c r="C211" s="143">
        <v>0</v>
      </c>
      <c r="D211" s="143">
        <v>0</v>
      </c>
      <c r="E211" s="143">
        <v>0</v>
      </c>
      <c r="F211" s="143">
        <v>0</v>
      </c>
      <c r="G211" s="143">
        <v>0</v>
      </c>
      <c r="H211" s="143">
        <v>0</v>
      </c>
      <c r="I211" s="143">
        <v>0</v>
      </c>
      <c r="J211" s="143">
        <v>0</v>
      </c>
      <c r="K211" s="143">
        <v>0</v>
      </c>
      <c r="L211" s="143">
        <v>0</v>
      </c>
      <c r="M211" s="143">
        <v>0</v>
      </c>
      <c r="N211" s="143">
        <v>0</v>
      </c>
      <c r="O211" s="120"/>
      <c r="P211" s="145">
        <f t="shared" si="24"/>
        <v>0</v>
      </c>
    </row>
    <row r="212" spans="1:16" hidden="1" x14ac:dyDescent="0.2">
      <c r="A212" s="21" t="s">
        <v>158</v>
      </c>
      <c r="B212" s="17" t="s">
        <v>100</v>
      </c>
      <c r="C212" s="143">
        <v>0</v>
      </c>
      <c r="D212" s="143">
        <v>0</v>
      </c>
      <c r="E212" s="143">
        <v>0</v>
      </c>
      <c r="F212" s="143">
        <v>0</v>
      </c>
      <c r="G212" s="143">
        <v>0</v>
      </c>
      <c r="H212" s="143">
        <v>0</v>
      </c>
      <c r="I212" s="143">
        <v>0</v>
      </c>
      <c r="J212" s="143">
        <v>0</v>
      </c>
      <c r="K212" s="143">
        <v>0</v>
      </c>
      <c r="L212" s="143">
        <v>0</v>
      </c>
      <c r="M212" s="143">
        <v>0</v>
      </c>
      <c r="N212" s="143">
        <v>0</v>
      </c>
      <c r="O212" s="120"/>
      <c r="P212" s="145">
        <f t="shared" si="24"/>
        <v>0</v>
      </c>
    </row>
    <row r="213" spans="1:16" hidden="1" x14ac:dyDescent="0.2">
      <c r="A213" s="21" t="s">
        <v>159</v>
      </c>
      <c r="B213" s="17" t="s">
        <v>100</v>
      </c>
      <c r="C213" s="143">
        <v>0</v>
      </c>
      <c r="D213" s="143">
        <v>0</v>
      </c>
      <c r="E213" s="143">
        <v>0</v>
      </c>
      <c r="F213" s="143">
        <v>0</v>
      </c>
      <c r="G213" s="143">
        <v>0</v>
      </c>
      <c r="H213" s="143">
        <v>0</v>
      </c>
      <c r="I213" s="143">
        <v>0</v>
      </c>
      <c r="J213" s="143">
        <v>0</v>
      </c>
      <c r="K213" s="143">
        <v>0</v>
      </c>
      <c r="L213" s="143">
        <v>0</v>
      </c>
      <c r="M213" s="143">
        <v>0</v>
      </c>
      <c r="N213" s="143">
        <v>0</v>
      </c>
      <c r="O213" s="120"/>
      <c r="P213" s="145">
        <f t="shared" si="24"/>
        <v>0</v>
      </c>
    </row>
    <row r="214" spans="1:16" hidden="1" x14ac:dyDescent="0.2">
      <c r="A214" s="21" t="s">
        <v>160</v>
      </c>
      <c r="B214" s="17" t="s">
        <v>100</v>
      </c>
      <c r="C214" s="143">
        <v>0</v>
      </c>
      <c r="D214" s="143">
        <v>0</v>
      </c>
      <c r="E214" s="143">
        <v>0</v>
      </c>
      <c r="F214" s="143">
        <v>0</v>
      </c>
      <c r="G214" s="143">
        <v>0</v>
      </c>
      <c r="H214" s="143">
        <v>0</v>
      </c>
      <c r="I214" s="143">
        <v>0</v>
      </c>
      <c r="J214" s="143">
        <v>0</v>
      </c>
      <c r="K214" s="143">
        <v>0</v>
      </c>
      <c r="L214" s="143">
        <v>0</v>
      </c>
      <c r="M214" s="143">
        <v>0</v>
      </c>
      <c r="N214" s="143">
        <v>0</v>
      </c>
      <c r="O214" s="120"/>
      <c r="P214" s="145">
        <f t="shared" si="24"/>
        <v>0</v>
      </c>
    </row>
    <row r="215" spans="1:16" hidden="1" x14ac:dyDescent="0.2">
      <c r="A215" s="21" t="s">
        <v>161</v>
      </c>
      <c r="B215" s="17" t="s">
        <v>100</v>
      </c>
      <c r="C215" s="143">
        <v>0</v>
      </c>
      <c r="D215" s="143">
        <v>0</v>
      </c>
      <c r="E215" s="143">
        <v>0</v>
      </c>
      <c r="F215" s="143">
        <v>0</v>
      </c>
      <c r="G215" s="143">
        <v>0</v>
      </c>
      <c r="H215" s="143">
        <v>0</v>
      </c>
      <c r="I215" s="143">
        <v>0</v>
      </c>
      <c r="J215" s="143">
        <v>0</v>
      </c>
      <c r="K215" s="143">
        <v>0</v>
      </c>
      <c r="L215" s="143">
        <v>0</v>
      </c>
      <c r="M215" s="143">
        <v>0</v>
      </c>
      <c r="N215" s="143">
        <v>0</v>
      </c>
      <c r="O215" s="120"/>
      <c r="P215" s="145">
        <f t="shared" si="24"/>
        <v>0</v>
      </c>
    </row>
    <row r="216" spans="1:16" hidden="1" x14ac:dyDescent="0.2">
      <c r="A216" s="21" t="s">
        <v>162</v>
      </c>
      <c r="B216" s="17" t="s">
        <v>100</v>
      </c>
      <c r="C216" s="143">
        <v>0</v>
      </c>
      <c r="D216" s="143">
        <v>0</v>
      </c>
      <c r="E216" s="143">
        <v>0</v>
      </c>
      <c r="F216" s="143">
        <v>0</v>
      </c>
      <c r="G216" s="143">
        <v>0</v>
      </c>
      <c r="H216" s="143">
        <v>0</v>
      </c>
      <c r="I216" s="143">
        <v>0</v>
      </c>
      <c r="J216" s="143">
        <v>0</v>
      </c>
      <c r="K216" s="143">
        <v>0</v>
      </c>
      <c r="L216" s="143">
        <v>0</v>
      </c>
      <c r="M216" s="143">
        <v>0</v>
      </c>
      <c r="N216" s="143">
        <v>0</v>
      </c>
      <c r="O216" s="120"/>
      <c r="P216" s="145">
        <f t="shared" si="24"/>
        <v>0</v>
      </c>
    </row>
    <row r="217" spans="1:16" hidden="1" x14ac:dyDescent="0.2">
      <c r="A217" s="21" t="s">
        <v>163</v>
      </c>
      <c r="B217" s="17" t="s">
        <v>100</v>
      </c>
      <c r="C217" s="143">
        <v>0</v>
      </c>
      <c r="D217" s="143">
        <v>0</v>
      </c>
      <c r="E217" s="143">
        <v>0</v>
      </c>
      <c r="F217" s="143">
        <v>0</v>
      </c>
      <c r="G217" s="143">
        <v>0</v>
      </c>
      <c r="H217" s="143">
        <v>0</v>
      </c>
      <c r="I217" s="143">
        <v>0</v>
      </c>
      <c r="J217" s="143">
        <v>0</v>
      </c>
      <c r="K217" s="143">
        <v>0</v>
      </c>
      <c r="L217" s="143">
        <v>0</v>
      </c>
      <c r="M217" s="143">
        <v>0</v>
      </c>
      <c r="N217" s="143">
        <v>0</v>
      </c>
      <c r="O217" s="120"/>
      <c r="P217" s="145">
        <f t="shared" si="24"/>
        <v>0</v>
      </c>
    </row>
    <row r="218" spans="1:16" hidden="1" x14ac:dyDescent="0.2">
      <c r="A218" s="21" t="s">
        <v>164</v>
      </c>
      <c r="B218" s="17" t="s">
        <v>100</v>
      </c>
      <c r="C218" s="143">
        <v>0</v>
      </c>
      <c r="D218" s="143">
        <v>0</v>
      </c>
      <c r="E218" s="143">
        <v>0</v>
      </c>
      <c r="F218" s="143">
        <v>0</v>
      </c>
      <c r="G218" s="143">
        <v>0</v>
      </c>
      <c r="H218" s="143">
        <v>0</v>
      </c>
      <c r="I218" s="143">
        <v>0</v>
      </c>
      <c r="J218" s="143">
        <v>0</v>
      </c>
      <c r="K218" s="143">
        <v>0</v>
      </c>
      <c r="L218" s="143">
        <v>0</v>
      </c>
      <c r="M218" s="143">
        <v>0</v>
      </c>
      <c r="N218" s="143">
        <v>0</v>
      </c>
      <c r="O218" s="120"/>
      <c r="P218" s="145">
        <f t="shared" si="24"/>
        <v>0</v>
      </c>
    </row>
    <row r="219" spans="1:16" hidden="1" x14ac:dyDescent="0.2">
      <c r="A219" s="21" t="s">
        <v>165</v>
      </c>
      <c r="B219" s="17" t="s">
        <v>100</v>
      </c>
      <c r="C219" s="143">
        <v>0</v>
      </c>
      <c r="D219" s="143">
        <v>0</v>
      </c>
      <c r="E219" s="143">
        <v>0</v>
      </c>
      <c r="F219" s="143">
        <v>0</v>
      </c>
      <c r="G219" s="143">
        <v>0</v>
      </c>
      <c r="H219" s="143">
        <v>0</v>
      </c>
      <c r="I219" s="143">
        <v>0</v>
      </c>
      <c r="J219" s="143">
        <v>0</v>
      </c>
      <c r="K219" s="143">
        <v>0</v>
      </c>
      <c r="L219" s="143">
        <v>0</v>
      </c>
      <c r="M219" s="143">
        <v>0</v>
      </c>
      <c r="N219" s="143">
        <v>0</v>
      </c>
      <c r="O219" s="120"/>
      <c r="P219" s="145">
        <f t="shared" si="24"/>
        <v>0</v>
      </c>
    </row>
    <row r="220" spans="1:16" x14ac:dyDescent="0.2">
      <c r="A220" s="21" t="s">
        <v>166</v>
      </c>
      <c r="B220" s="149" t="s">
        <v>118</v>
      </c>
      <c r="C220" s="143">
        <v>0</v>
      </c>
      <c r="D220" s="143">
        <v>0</v>
      </c>
      <c r="E220" s="143">
        <v>0</v>
      </c>
      <c r="F220" s="143">
        <v>0</v>
      </c>
      <c r="G220" s="143">
        <v>0</v>
      </c>
      <c r="H220" s="143">
        <v>0</v>
      </c>
      <c r="I220" s="143">
        <v>0</v>
      </c>
      <c r="J220" s="143">
        <v>0</v>
      </c>
      <c r="K220" s="143">
        <v>0</v>
      </c>
      <c r="L220" s="143">
        <v>0</v>
      </c>
      <c r="M220" s="143">
        <v>0</v>
      </c>
      <c r="N220" s="143">
        <v>0</v>
      </c>
      <c r="O220" s="120"/>
      <c r="P220" s="145">
        <f t="shared" si="24"/>
        <v>0</v>
      </c>
    </row>
    <row r="221" spans="1:16" x14ac:dyDescent="0.2">
      <c r="A221" s="21" t="s">
        <v>167</v>
      </c>
      <c r="B221" s="150" t="s">
        <v>120</v>
      </c>
      <c r="C221" s="143">
        <v>0</v>
      </c>
      <c r="D221" s="143">
        <v>0</v>
      </c>
      <c r="E221" s="143">
        <v>0</v>
      </c>
      <c r="F221" s="143">
        <v>0</v>
      </c>
      <c r="G221" s="143">
        <v>0</v>
      </c>
      <c r="H221" s="143">
        <v>0</v>
      </c>
      <c r="I221" s="143">
        <v>0</v>
      </c>
      <c r="J221" s="143">
        <v>0</v>
      </c>
      <c r="K221" s="143">
        <v>0</v>
      </c>
      <c r="L221" s="143">
        <v>0</v>
      </c>
      <c r="M221" s="143">
        <v>0</v>
      </c>
      <c r="N221" s="143">
        <v>0</v>
      </c>
      <c r="O221" s="120"/>
      <c r="P221" s="145">
        <f t="shared" si="24"/>
        <v>0</v>
      </c>
    </row>
    <row r="222" spans="1:16" x14ac:dyDescent="0.2">
      <c r="A222" s="21" t="s">
        <v>168</v>
      </c>
      <c r="B222" s="17" t="s">
        <v>100</v>
      </c>
      <c r="C222" s="143">
        <v>0</v>
      </c>
      <c r="D222" s="143">
        <v>0</v>
      </c>
      <c r="E222" s="143">
        <v>0</v>
      </c>
      <c r="F222" s="143">
        <v>0</v>
      </c>
      <c r="G222" s="143">
        <v>0</v>
      </c>
      <c r="H222" s="143">
        <v>0</v>
      </c>
      <c r="I222" s="143">
        <v>0</v>
      </c>
      <c r="J222" s="143">
        <v>0</v>
      </c>
      <c r="K222" s="143">
        <v>0</v>
      </c>
      <c r="L222" s="143">
        <v>0</v>
      </c>
      <c r="M222" s="143">
        <v>0</v>
      </c>
      <c r="N222" s="143">
        <v>0</v>
      </c>
      <c r="O222" s="120"/>
      <c r="P222" s="145">
        <f t="shared" si="24"/>
        <v>0</v>
      </c>
    </row>
    <row r="223" spans="1:16" ht="13.5" thickBot="1" x14ac:dyDescent="0.25">
      <c r="A223" s="13"/>
      <c r="B223" s="14"/>
      <c r="C223" s="121"/>
      <c r="D223" s="121"/>
      <c r="E223" s="121"/>
      <c r="F223" s="121"/>
      <c r="G223" s="121"/>
      <c r="H223" s="121"/>
      <c r="I223" s="121"/>
      <c r="J223" s="121"/>
      <c r="K223" s="121"/>
      <c r="L223" s="121"/>
      <c r="M223" s="121"/>
      <c r="N223" s="121"/>
      <c r="O223" s="120"/>
      <c r="P223" s="121"/>
    </row>
    <row r="224" spans="1:16" ht="13.5" thickBot="1" x14ac:dyDescent="0.25">
      <c r="A224" s="28" t="s">
        <v>169</v>
      </c>
      <c r="B224" s="28"/>
      <c r="C224" s="125">
        <f>SUM(C203:C222)</f>
        <v>0</v>
      </c>
      <c r="D224" s="125">
        <f t="shared" ref="D224:N224" si="25">SUM(D203:D222)</f>
        <v>0</v>
      </c>
      <c r="E224" s="125">
        <f t="shared" si="25"/>
        <v>0</v>
      </c>
      <c r="F224" s="125">
        <f t="shared" si="25"/>
        <v>0</v>
      </c>
      <c r="G224" s="125">
        <f t="shared" si="25"/>
        <v>0</v>
      </c>
      <c r="H224" s="125">
        <f t="shared" si="25"/>
        <v>0</v>
      </c>
      <c r="I224" s="125">
        <f t="shared" si="25"/>
        <v>0</v>
      </c>
      <c r="J224" s="125">
        <f t="shared" si="25"/>
        <v>0</v>
      </c>
      <c r="K224" s="125">
        <f t="shared" si="25"/>
        <v>0</v>
      </c>
      <c r="L224" s="125">
        <f t="shared" si="25"/>
        <v>0</v>
      </c>
      <c r="M224" s="125">
        <f t="shared" si="25"/>
        <v>0</v>
      </c>
      <c r="N224" s="125">
        <f t="shared" si="25"/>
        <v>0</v>
      </c>
      <c r="O224" s="120"/>
      <c r="P224" s="122">
        <f>SUM(C224:N224)</f>
        <v>0</v>
      </c>
    </row>
    <row r="225" spans="1:16" ht="6.75" customHeight="1" x14ac:dyDescent="0.2">
      <c r="A225" s="13"/>
      <c r="B225" s="14"/>
      <c r="C225" s="13"/>
      <c r="D225" s="13"/>
      <c r="E225" s="13"/>
      <c r="F225" s="13"/>
      <c r="G225" s="13"/>
      <c r="H225" s="13"/>
      <c r="I225" s="13"/>
      <c r="J225" s="13"/>
      <c r="K225" s="13"/>
      <c r="L225" s="13"/>
      <c r="M225" s="13"/>
      <c r="N225" s="13"/>
      <c r="O225" s="21"/>
      <c r="P225" s="13"/>
    </row>
    <row r="226" spans="1:16" ht="11.25" customHeight="1" thickBot="1" x14ac:dyDescent="0.25">
      <c r="A226" s="13"/>
      <c r="B226" s="14"/>
      <c r="C226" s="13"/>
      <c r="D226" s="13"/>
      <c r="E226" s="13"/>
      <c r="F226" s="13"/>
      <c r="G226" s="13"/>
      <c r="H226" s="13"/>
      <c r="I226" s="13"/>
      <c r="J226" s="13"/>
      <c r="K226" s="13"/>
      <c r="L226" s="13"/>
      <c r="M226" s="13"/>
      <c r="N226" s="13"/>
      <c r="O226" s="21"/>
      <c r="P226" s="13"/>
    </row>
    <row r="227" spans="1:16" ht="20.25" thickBot="1" x14ac:dyDescent="0.25">
      <c r="A227" s="138" t="s">
        <v>206</v>
      </c>
      <c r="B227" s="139"/>
      <c r="C227" s="126">
        <f>C152+C176+C200+C224</f>
        <v>0</v>
      </c>
      <c r="D227" s="126">
        <f t="shared" ref="D227:N227" si="26">D152+D176+D200+D224</f>
        <v>0</v>
      </c>
      <c r="E227" s="126">
        <f t="shared" si="26"/>
        <v>0</v>
      </c>
      <c r="F227" s="126">
        <f t="shared" si="26"/>
        <v>0</v>
      </c>
      <c r="G227" s="126">
        <f t="shared" si="26"/>
        <v>0</v>
      </c>
      <c r="H227" s="126">
        <f t="shared" si="26"/>
        <v>0</v>
      </c>
      <c r="I227" s="126">
        <f t="shared" si="26"/>
        <v>0</v>
      </c>
      <c r="J227" s="126">
        <f t="shared" si="26"/>
        <v>0</v>
      </c>
      <c r="K227" s="126">
        <f t="shared" si="26"/>
        <v>0</v>
      </c>
      <c r="L227" s="126">
        <f t="shared" si="26"/>
        <v>0</v>
      </c>
      <c r="M227" s="126">
        <f t="shared" si="26"/>
        <v>0</v>
      </c>
      <c r="N227" s="126">
        <f t="shared" si="26"/>
        <v>0</v>
      </c>
      <c r="O227" s="127"/>
      <c r="P227" s="126">
        <f>SUM(C227:N227)</f>
        <v>0</v>
      </c>
    </row>
    <row r="228" spans="1:16" ht="7.5" customHeight="1" thickBot="1" x14ac:dyDescent="0.25">
      <c r="A228" s="140"/>
      <c r="B228" s="141"/>
      <c r="C228" s="39"/>
      <c r="D228" s="39"/>
      <c r="E228" s="39"/>
      <c r="F228" s="39"/>
      <c r="G228" s="39"/>
      <c r="H228" s="39"/>
      <c r="I228" s="39"/>
      <c r="J228" s="39"/>
      <c r="K228" s="39"/>
      <c r="L228" s="39"/>
      <c r="M228" s="39"/>
      <c r="N228" s="39"/>
      <c r="O228" s="36"/>
      <c r="P228" s="39"/>
    </row>
    <row r="229" spans="1:16" ht="33" customHeight="1" thickBot="1" x14ac:dyDescent="0.3">
      <c r="A229" s="212" t="s">
        <v>171</v>
      </c>
      <c r="B229" s="213"/>
      <c r="C229" s="208">
        <f>SUM(C227:F227)</f>
        <v>0</v>
      </c>
      <c r="D229" s="208"/>
      <c r="E229" s="208"/>
      <c r="F229" s="208"/>
      <c r="G229" s="208">
        <f t="shared" ref="G229" si="27">SUM(G227:J227)</f>
        <v>0</v>
      </c>
      <c r="H229" s="208"/>
      <c r="I229" s="208"/>
      <c r="J229" s="208"/>
      <c r="K229" s="208">
        <f t="shared" ref="K229" si="28">SUM(K227:N227)</f>
        <v>0</v>
      </c>
      <c r="L229" s="208"/>
      <c r="M229" s="208"/>
      <c r="N229" s="208"/>
      <c r="O229" s="127"/>
      <c r="P229" s="126">
        <f>SUM(C229:N229)</f>
        <v>0</v>
      </c>
    </row>
    <row r="230" spans="1:16" ht="6" customHeight="1" thickTop="1" x14ac:dyDescent="0.25">
      <c r="A230" s="147"/>
      <c r="B230" s="147"/>
      <c r="C230" s="148"/>
      <c r="D230" s="148"/>
      <c r="E230" s="148"/>
      <c r="F230" s="148"/>
      <c r="G230" s="148"/>
      <c r="H230" s="148"/>
      <c r="I230" s="148"/>
      <c r="J230" s="148"/>
      <c r="K230" s="148"/>
      <c r="L230" s="148"/>
      <c r="M230" s="148"/>
      <c r="N230" s="148"/>
      <c r="O230" s="148"/>
      <c r="P230" s="148"/>
    </row>
    <row r="231" spans="1:16" ht="4.5" customHeight="1" thickBot="1" x14ac:dyDescent="0.3">
      <c r="A231" s="147"/>
      <c r="B231" s="147"/>
      <c r="C231" s="148"/>
      <c r="D231" s="148"/>
      <c r="E231" s="148"/>
      <c r="F231" s="148"/>
      <c r="G231" s="148"/>
      <c r="H231" s="148"/>
      <c r="I231" s="148"/>
      <c r="J231" s="148"/>
      <c r="K231" s="148"/>
      <c r="L231" s="148"/>
      <c r="M231" s="148"/>
      <c r="N231" s="148"/>
      <c r="O231" s="148"/>
      <c r="P231" s="148"/>
    </row>
    <row r="232" spans="1:16" ht="16.5" thickBot="1" x14ac:dyDescent="0.3">
      <c r="A232" s="214" t="s">
        <v>172</v>
      </c>
      <c r="B232" s="215"/>
      <c r="C232" s="126">
        <f>C9+C125</f>
        <v>0</v>
      </c>
      <c r="D232" s="126">
        <f t="shared" ref="D232:N232" si="29">D9+D125</f>
        <v>0</v>
      </c>
      <c r="E232" s="126">
        <f t="shared" si="29"/>
        <v>0</v>
      </c>
      <c r="F232" s="126">
        <f t="shared" si="29"/>
        <v>0</v>
      </c>
      <c r="G232" s="126">
        <f t="shared" si="29"/>
        <v>0</v>
      </c>
      <c r="H232" s="126">
        <f t="shared" si="29"/>
        <v>0</v>
      </c>
      <c r="I232" s="126">
        <f t="shared" si="29"/>
        <v>0</v>
      </c>
      <c r="J232" s="126">
        <f t="shared" si="29"/>
        <v>0</v>
      </c>
      <c r="K232" s="126">
        <f t="shared" si="29"/>
        <v>0</v>
      </c>
      <c r="L232" s="126">
        <f t="shared" si="29"/>
        <v>0</v>
      </c>
      <c r="M232" s="126">
        <f t="shared" si="29"/>
        <v>0</v>
      </c>
      <c r="N232" s="126">
        <f t="shared" si="29"/>
        <v>0</v>
      </c>
      <c r="O232" s="127"/>
      <c r="P232" s="126">
        <f>SUM(C232:N232)</f>
        <v>0</v>
      </c>
    </row>
    <row r="233" spans="1:16" ht="5.25" customHeight="1" thickBot="1" x14ac:dyDescent="0.3">
      <c r="A233" s="140"/>
      <c r="B233" s="141"/>
      <c r="C233" s="39"/>
      <c r="D233" s="39"/>
      <c r="E233" s="39"/>
      <c r="F233" s="39"/>
      <c r="G233" s="39"/>
      <c r="H233" s="39" t="s">
        <v>173</v>
      </c>
      <c r="I233" s="39"/>
      <c r="J233" s="39"/>
      <c r="K233" s="39"/>
      <c r="L233" s="41"/>
      <c r="M233" s="41"/>
      <c r="N233" s="41"/>
      <c r="O233" s="36"/>
      <c r="P233" s="39"/>
    </row>
    <row r="234" spans="1:16" ht="33" customHeight="1" thickBot="1" x14ac:dyDescent="0.3">
      <c r="A234" s="216" t="s">
        <v>174</v>
      </c>
      <c r="B234" s="217"/>
      <c r="C234" s="128">
        <f>C111+C227</f>
        <v>0</v>
      </c>
      <c r="D234" s="128">
        <f t="shared" ref="D234:N234" si="30">D111+D227</f>
        <v>0</v>
      </c>
      <c r="E234" s="128">
        <f t="shared" si="30"/>
        <v>0</v>
      </c>
      <c r="F234" s="128">
        <f t="shared" si="30"/>
        <v>0</v>
      </c>
      <c r="G234" s="128">
        <f t="shared" si="30"/>
        <v>0</v>
      </c>
      <c r="H234" s="128">
        <f t="shared" si="30"/>
        <v>0</v>
      </c>
      <c r="I234" s="128">
        <f t="shared" si="30"/>
        <v>0</v>
      </c>
      <c r="J234" s="128">
        <f t="shared" si="30"/>
        <v>0</v>
      </c>
      <c r="K234" s="128">
        <f t="shared" si="30"/>
        <v>0</v>
      </c>
      <c r="L234" s="128">
        <f t="shared" si="30"/>
        <v>0</v>
      </c>
      <c r="M234" s="128">
        <f t="shared" si="30"/>
        <v>0</v>
      </c>
      <c r="N234" s="128">
        <f t="shared" si="30"/>
        <v>0</v>
      </c>
      <c r="O234" s="129"/>
      <c r="P234" s="128">
        <f>SUM(C234:N234)</f>
        <v>0</v>
      </c>
    </row>
    <row r="235" spans="1:16" ht="6.75" customHeight="1" thickBot="1" x14ac:dyDescent="0.25">
      <c r="A235" s="13"/>
      <c r="B235" s="14"/>
      <c r="C235" s="13"/>
      <c r="D235" s="13"/>
      <c r="E235" s="13"/>
      <c r="F235" s="13"/>
      <c r="G235" s="13"/>
      <c r="H235" s="13" t="s">
        <v>173</v>
      </c>
      <c r="I235" s="13"/>
      <c r="J235" s="13"/>
      <c r="K235" s="13"/>
      <c r="L235" s="134"/>
      <c r="M235" s="134"/>
      <c r="N235" s="134"/>
      <c r="O235" s="21"/>
      <c r="P235" s="13"/>
    </row>
    <row r="236" spans="1:16" ht="13.5" thickBot="1" x14ac:dyDescent="0.25">
      <c r="I236" s="209" t="s">
        <v>175</v>
      </c>
      <c r="J236" s="210"/>
      <c r="K236" s="210"/>
      <c r="L236" s="210"/>
      <c r="M236" s="210"/>
      <c r="N236" s="211"/>
      <c r="P236" s="122">
        <f>P232-P234</f>
        <v>0</v>
      </c>
    </row>
  </sheetData>
  <sheetProtection sheet="1" objects="1" scenarios="1" insertRows="0" deleteRows="0"/>
  <mergeCells count="24">
    <mergeCell ref="I236:N236"/>
    <mergeCell ref="A176:B176"/>
    <mergeCell ref="B178:F178"/>
    <mergeCell ref="A200:B200"/>
    <mergeCell ref="A229:B229"/>
    <mergeCell ref="C229:F229"/>
    <mergeCell ref="G229:J229"/>
    <mergeCell ref="K229:N229"/>
    <mergeCell ref="A232:B232"/>
    <mergeCell ref="A234:B234"/>
    <mergeCell ref="A152:B152"/>
    <mergeCell ref="A136:B136"/>
    <mergeCell ref="A2:N2"/>
    <mergeCell ref="A3:D3"/>
    <mergeCell ref="A84:B84"/>
    <mergeCell ref="A113:B113"/>
    <mergeCell ref="A60:B60"/>
    <mergeCell ref="B62:F62"/>
    <mergeCell ref="A20:B20"/>
    <mergeCell ref="K113:N113"/>
    <mergeCell ref="C113:F113"/>
    <mergeCell ref="A118:N118"/>
    <mergeCell ref="G113:J113"/>
    <mergeCell ref="A119:D119"/>
  </mergeCells>
  <pageMargins left="0.511811024" right="0.511811024" top="0.78740157499999996" bottom="0.78740157499999996" header="0.31496062000000002" footer="0.314960620000000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6"/>
  <sheetViews>
    <sheetView showGridLines="0" workbookViewId="0">
      <selection activeCell="B15" sqref="B15"/>
    </sheetView>
  </sheetViews>
  <sheetFormatPr defaultRowHeight="15" x14ac:dyDescent="0.25"/>
  <cols>
    <col min="1" max="1" width="10.5703125" customWidth="1"/>
    <col min="2" max="2" width="55.28515625" customWidth="1"/>
    <col min="3" max="3" width="43.140625" customWidth="1"/>
    <col min="4" max="4" width="22.85546875" customWidth="1"/>
    <col min="5" max="5" width="20.5703125" customWidth="1"/>
    <col min="6" max="6" width="22.42578125" customWidth="1"/>
  </cols>
  <sheetData>
    <row r="1" spans="1:7" ht="18" x14ac:dyDescent="0.25">
      <c r="A1" s="218" t="s">
        <v>187</v>
      </c>
      <c r="B1" s="219"/>
      <c r="C1" s="219"/>
      <c r="D1" s="219"/>
      <c r="E1" s="219"/>
      <c r="F1" s="220"/>
      <c r="G1" s="43"/>
    </row>
    <row r="2" spans="1:7" ht="18" x14ac:dyDescent="0.25">
      <c r="A2" s="221" t="s">
        <v>186</v>
      </c>
      <c r="B2" s="222"/>
      <c r="C2" s="222"/>
      <c r="D2" s="222"/>
      <c r="E2" s="222"/>
      <c r="F2" s="223"/>
      <c r="G2" s="43"/>
    </row>
    <row r="3" spans="1:7" ht="15.75" customHeight="1" x14ac:dyDescent="0.25">
      <c r="A3" s="59"/>
      <c r="B3" s="59"/>
      <c r="C3" s="59"/>
      <c r="D3" s="59"/>
      <c r="E3" s="59"/>
      <c r="F3" s="58"/>
      <c r="G3" s="42"/>
    </row>
    <row r="4" spans="1:7" ht="15" customHeight="1" x14ac:dyDescent="0.25">
      <c r="A4" s="224" t="s">
        <v>185</v>
      </c>
      <c r="B4" s="225" t="s">
        <v>176</v>
      </c>
      <c r="C4" s="225" t="s">
        <v>177</v>
      </c>
      <c r="D4" s="225" t="s">
        <v>178</v>
      </c>
      <c r="E4" s="225" t="s">
        <v>179</v>
      </c>
      <c r="F4" s="225" t="s">
        <v>182</v>
      </c>
      <c r="G4" s="42"/>
    </row>
    <row r="5" spans="1:7" ht="22.5" customHeight="1" x14ac:dyDescent="0.25">
      <c r="A5" s="224"/>
      <c r="B5" s="225"/>
      <c r="C5" s="225"/>
      <c r="D5" s="225"/>
      <c r="E5" s="225"/>
      <c r="F5" s="225"/>
      <c r="G5" s="44"/>
    </row>
    <row r="6" spans="1:7" ht="15.75" customHeight="1" x14ac:dyDescent="0.25">
      <c r="A6" s="51">
        <v>1</v>
      </c>
      <c r="B6" s="151" t="s">
        <v>183</v>
      </c>
      <c r="C6" s="152" t="s">
        <v>184</v>
      </c>
      <c r="D6" s="153">
        <v>0</v>
      </c>
      <c r="E6" s="152" t="s">
        <v>180</v>
      </c>
      <c r="F6" s="54">
        <v>0</v>
      </c>
      <c r="G6" s="42"/>
    </row>
    <row r="7" spans="1:7" ht="15.75" x14ac:dyDescent="0.25">
      <c r="A7" s="51">
        <v>2</v>
      </c>
      <c r="B7" s="151" t="s">
        <v>180</v>
      </c>
      <c r="C7" s="154" t="s">
        <v>180</v>
      </c>
      <c r="D7" s="153">
        <v>0</v>
      </c>
      <c r="E7" s="152" t="s">
        <v>180</v>
      </c>
      <c r="F7" s="54">
        <v>0</v>
      </c>
      <c r="G7" s="45"/>
    </row>
    <row r="8" spans="1:7" ht="15.75" x14ac:dyDescent="0.25">
      <c r="A8" s="51">
        <v>3</v>
      </c>
      <c r="B8" s="151" t="s">
        <v>180</v>
      </c>
      <c r="C8" s="154" t="s">
        <v>180</v>
      </c>
      <c r="D8" s="153">
        <v>0</v>
      </c>
      <c r="E8" s="152" t="s">
        <v>180</v>
      </c>
      <c r="F8" s="54">
        <v>0</v>
      </c>
      <c r="G8" s="45"/>
    </row>
    <row r="9" spans="1:7" ht="15.75" x14ac:dyDescent="0.25">
      <c r="A9" s="51">
        <v>4</v>
      </c>
      <c r="B9" s="151" t="s">
        <v>180</v>
      </c>
      <c r="C9" s="154" t="s">
        <v>180</v>
      </c>
      <c r="D9" s="153">
        <v>0</v>
      </c>
      <c r="E9" s="152" t="s">
        <v>180</v>
      </c>
      <c r="F9" s="54">
        <v>0</v>
      </c>
      <c r="G9" s="45"/>
    </row>
    <row r="10" spans="1:7" ht="15.75" x14ac:dyDescent="0.25">
      <c r="A10" s="51">
        <v>5</v>
      </c>
      <c r="B10" s="151" t="s">
        <v>180</v>
      </c>
      <c r="C10" s="154" t="s">
        <v>180</v>
      </c>
      <c r="D10" s="153">
        <v>0</v>
      </c>
      <c r="E10" s="152" t="s">
        <v>180</v>
      </c>
      <c r="F10" s="54">
        <v>0</v>
      </c>
      <c r="G10" s="45"/>
    </row>
    <row r="11" spans="1:7" ht="15.75" x14ac:dyDescent="0.25">
      <c r="A11" s="51">
        <v>6</v>
      </c>
      <c r="B11" s="151" t="s">
        <v>180</v>
      </c>
      <c r="C11" s="154" t="s">
        <v>180</v>
      </c>
      <c r="D11" s="153">
        <v>0</v>
      </c>
      <c r="E11" s="152" t="s">
        <v>180</v>
      </c>
      <c r="F11" s="54">
        <v>0</v>
      </c>
      <c r="G11" s="45"/>
    </row>
    <row r="12" spans="1:7" ht="15.75" x14ac:dyDescent="0.25">
      <c r="A12" s="51">
        <v>7</v>
      </c>
      <c r="B12" s="151" t="s">
        <v>180</v>
      </c>
      <c r="C12" s="154" t="s">
        <v>180</v>
      </c>
      <c r="D12" s="153">
        <v>0</v>
      </c>
      <c r="E12" s="152" t="s">
        <v>180</v>
      </c>
      <c r="F12" s="54">
        <v>0</v>
      </c>
      <c r="G12" s="45"/>
    </row>
    <row r="13" spans="1:7" ht="15.75" x14ac:dyDescent="0.25">
      <c r="A13" s="51">
        <v>8</v>
      </c>
      <c r="B13" s="151" t="s">
        <v>180</v>
      </c>
      <c r="C13" s="154" t="s">
        <v>180</v>
      </c>
      <c r="D13" s="153">
        <v>0</v>
      </c>
      <c r="E13" s="152" t="s">
        <v>180</v>
      </c>
      <c r="F13" s="54">
        <v>0</v>
      </c>
      <c r="G13" s="45"/>
    </row>
    <row r="14" spans="1:7" ht="15.75" x14ac:dyDescent="0.25">
      <c r="A14" s="51">
        <v>9</v>
      </c>
      <c r="B14" s="151" t="s">
        <v>180</v>
      </c>
      <c r="C14" s="154" t="s">
        <v>180</v>
      </c>
      <c r="D14" s="153">
        <v>0</v>
      </c>
      <c r="E14" s="152" t="s">
        <v>180</v>
      </c>
      <c r="F14" s="54">
        <v>0</v>
      </c>
      <c r="G14" s="45"/>
    </row>
    <row r="15" spans="1:7" ht="15.75" x14ac:dyDescent="0.25">
      <c r="A15" s="51">
        <v>10</v>
      </c>
      <c r="B15" s="151" t="s">
        <v>180</v>
      </c>
      <c r="C15" s="154" t="s">
        <v>180</v>
      </c>
      <c r="D15" s="153">
        <v>0</v>
      </c>
      <c r="E15" s="152" t="s">
        <v>180</v>
      </c>
      <c r="F15" s="54">
        <v>0</v>
      </c>
      <c r="G15" s="45"/>
    </row>
    <row r="16" spans="1:7" ht="15.75" x14ac:dyDescent="0.25">
      <c r="A16" s="51">
        <v>11</v>
      </c>
      <c r="B16" s="151" t="s">
        <v>180</v>
      </c>
      <c r="C16" s="154" t="s">
        <v>180</v>
      </c>
      <c r="D16" s="153">
        <v>0</v>
      </c>
      <c r="E16" s="152" t="s">
        <v>180</v>
      </c>
      <c r="F16" s="54">
        <v>0</v>
      </c>
      <c r="G16" s="45"/>
    </row>
    <row r="17" spans="1:7" ht="15.75" x14ac:dyDescent="0.25">
      <c r="A17" s="51">
        <v>12</v>
      </c>
      <c r="B17" s="151" t="s">
        <v>180</v>
      </c>
      <c r="C17" s="154" t="s">
        <v>180</v>
      </c>
      <c r="D17" s="153">
        <v>0</v>
      </c>
      <c r="E17" s="152" t="s">
        <v>180</v>
      </c>
      <c r="F17" s="54">
        <v>0</v>
      </c>
      <c r="G17" s="45"/>
    </row>
    <row r="18" spans="1:7" ht="15.75" x14ac:dyDescent="0.25">
      <c r="A18" s="51">
        <v>13</v>
      </c>
      <c r="B18" s="151" t="s">
        <v>180</v>
      </c>
      <c r="C18" s="154" t="s">
        <v>180</v>
      </c>
      <c r="D18" s="153">
        <v>0</v>
      </c>
      <c r="E18" s="152" t="s">
        <v>180</v>
      </c>
      <c r="F18" s="54">
        <v>0</v>
      </c>
      <c r="G18" s="45"/>
    </row>
    <row r="19" spans="1:7" ht="15.75" x14ac:dyDescent="0.25">
      <c r="A19" s="51">
        <v>14</v>
      </c>
      <c r="B19" s="151" t="s">
        <v>180</v>
      </c>
      <c r="C19" s="154" t="s">
        <v>180</v>
      </c>
      <c r="D19" s="153">
        <v>0</v>
      </c>
      <c r="E19" s="152" t="s">
        <v>180</v>
      </c>
      <c r="F19" s="54">
        <v>0</v>
      </c>
      <c r="G19" s="45"/>
    </row>
    <row r="20" spans="1:7" ht="15.75" x14ac:dyDescent="0.25">
      <c r="A20" s="51">
        <v>15</v>
      </c>
      <c r="B20" s="151" t="s">
        <v>180</v>
      </c>
      <c r="C20" s="154" t="s">
        <v>180</v>
      </c>
      <c r="D20" s="153">
        <v>0</v>
      </c>
      <c r="E20" s="152" t="s">
        <v>180</v>
      </c>
      <c r="F20" s="54">
        <v>0</v>
      </c>
      <c r="G20" s="45"/>
    </row>
    <row r="21" spans="1:7" ht="15.75" x14ac:dyDescent="0.25">
      <c r="A21" s="51">
        <v>16</v>
      </c>
      <c r="B21" s="151" t="s">
        <v>180</v>
      </c>
      <c r="C21" s="154" t="s">
        <v>180</v>
      </c>
      <c r="D21" s="153">
        <v>0</v>
      </c>
      <c r="E21" s="152" t="s">
        <v>180</v>
      </c>
      <c r="F21" s="54">
        <v>0</v>
      </c>
      <c r="G21" s="45"/>
    </row>
    <row r="22" spans="1:7" ht="15.75" x14ac:dyDescent="0.25">
      <c r="A22" s="51">
        <v>17</v>
      </c>
      <c r="B22" s="151" t="s">
        <v>180</v>
      </c>
      <c r="C22" s="154" t="s">
        <v>180</v>
      </c>
      <c r="D22" s="153">
        <v>0</v>
      </c>
      <c r="E22" s="152" t="s">
        <v>180</v>
      </c>
      <c r="F22" s="54">
        <v>0</v>
      </c>
      <c r="G22" s="45"/>
    </row>
    <row r="23" spans="1:7" ht="15.75" x14ac:dyDescent="0.25">
      <c r="A23" s="51">
        <v>18</v>
      </c>
      <c r="B23" s="151" t="s">
        <v>180</v>
      </c>
      <c r="C23" s="154" t="s">
        <v>180</v>
      </c>
      <c r="D23" s="153">
        <v>0</v>
      </c>
      <c r="E23" s="152" t="s">
        <v>180</v>
      </c>
      <c r="F23" s="54">
        <v>0</v>
      </c>
      <c r="G23" s="45"/>
    </row>
    <row r="24" spans="1:7" ht="15.75" x14ac:dyDescent="0.25">
      <c r="A24" s="51">
        <v>19</v>
      </c>
      <c r="B24" s="151" t="s">
        <v>180</v>
      </c>
      <c r="C24" s="154" t="s">
        <v>180</v>
      </c>
      <c r="D24" s="153">
        <v>0</v>
      </c>
      <c r="E24" s="152" t="s">
        <v>180</v>
      </c>
      <c r="F24" s="54">
        <v>0</v>
      </c>
      <c r="G24" s="45"/>
    </row>
    <row r="25" spans="1:7" ht="15.75" x14ac:dyDescent="0.25">
      <c r="A25" s="51">
        <v>20</v>
      </c>
      <c r="B25" s="151" t="s">
        <v>180</v>
      </c>
      <c r="C25" s="154" t="s">
        <v>180</v>
      </c>
      <c r="D25" s="153">
        <v>0</v>
      </c>
      <c r="E25" s="152" t="s">
        <v>180</v>
      </c>
      <c r="F25" s="54">
        <v>0</v>
      </c>
      <c r="G25" s="45"/>
    </row>
    <row r="26" spans="1:7" ht="15.75" x14ac:dyDescent="0.25">
      <c r="A26" s="51">
        <v>21</v>
      </c>
      <c r="B26" s="151" t="s">
        <v>180</v>
      </c>
      <c r="C26" s="154" t="s">
        <v>180</v>
      </c>
      <c r="D26" s="153">
        <v>0</v>
      </c>
      <c r="E26" s="152" t="s">
        <v>180</v>
      </c>
      <c r="F26" s="54">
        <v>0</v>
      </c>
      <c r="G26" s="45"/>
    </row>
    <row r="27" spans="1:7" ht="15.75" x14ac:dyDescent="0.25">
      <c r="A27" s="51">
        <v>22</v>
      </c>
      <c r="B27" s="151" t="s">
        <v>180</v>
      </c>
      <c r="C27" s="154" t="s">
        <v>180</v>
      </c>
      <c r="D27" s="153">
        <v>0</v>
      </c>
      <c r="E27" s="152" t="s">
        <v>180</v>
      </c>
      <c r="F27" s="54">
        <v>0</v>
      </c>
      <c r="G27" s="45"/>
    </row>
    <row r="28" spans="1:7" ht="15.75" x14ac:dyDescent="0.25">
      <c r="A28" s="51">
        <v>23</v>
      </c>
      <c r="B28" s="151" t="s">
        <v>180</v>
      </c>
      <c r="C28" s="154" t="s">
        <v>180</v>
      </c>
      <c r="D28" s="153">
        <v>0</v>
      </c>
      <c r="E28" s="152" t="s">
        <v>180</v>
      </c>
      <c r="F28" s="54">
        <v>0</v>
      </c>
      <c r="G28" s="45"/>
    </row>
    <row r="29" spans="1:7" ht="15.75" x14ac:dyDescent="0.25">
      <c r="A29" s="51">
        <v>24</v>
      </c>
      <c r="B29" s="151" t="s">
        <v>180</v>
      </c>
      <c r="C29" s="154" t="s">
        <v>180</v>
      </c>
      <c r="D29" s="153">
        <v>0</v>
      </c>
      <c r="E29" s="152" t="s">
        <v>180</v>
      </c>
      <c r="F29" s="54">
        <v>0</v>
      </c>
      <c r="G29" s="45"/>
    </row>
    <row r="30" spans="1:7" ht="15.75" hidden="1" x14ac:dyDescent="0.25">
      <c r="A30" s="51">
        <v>25</v>
      </c>
      <c r="B30" s="52" t="s">
        <v>180</v>
      </c>
      <c r="C30" s="55" t="s">
        <v>180</v>
      </c>
      <c r="D30" s="57">
        <v>0</v>
      </c>
      <c r="E30" s="53" t="s">
        <v>180</v>
      </c>
      <c r="F30" s="54">
        <v>0</v>
      </c>
      <c r="G30" s="45"/>
    </row>
    <row r="31" spans="1:7" ht="15.75" hidden="1" x14ac:dyDescent="0.25">
      <c r="A31" s="51">
        <v>26</v>
      </c>
      <c r="B31" s="52" t="s">
        <v>180</v>
      </c>
      <c r="C31" s="55" t="s">
        <v>180</v>
      </c>
      <c r="D31" s="57">
        <v>0</v>
      </c>
      <c r="E31" s="53" t="s">
        <v>180</v>
      </c>
      <c r="F31" s="54">
        <v>0</v>
      </c>
      <c r="G31" s="45"/>
    </row>
    <row r="32" spans="1:7" ht="15.75" hidden="1" x14ac:dyDescent="0.25">
      <c r="A32" s="51">
        <v>27</v>
      </c>
      <c r="B32" s="52" t="s">
        <v>180</v>
      </c>
      <c r="C32" s="55" t="s">
        <v>180</v>
      </c>
      <c r="D32" s="57">
        <v>0</v>
      </c>
      <c r="E32" s="53" t="s">
        <v>180</v>
      </c>
      <c r="F32" s="54">
        <v>0</v>
      </c>
      <c r="G32" s="45"/>
    </row>
    <row r="33" spans="1:7" ht="15.75" hidden="1" x14ac:dyDescent="0.25">
      <c r="A33" s="51">
        <v>28</v>
      </c>
      <c r="B33" s="52" t="s">
        <v>180</v>
      </c>
      <c r="C33" s="55" t="s">
        <v>180</v>
      </c>
      <c r="D33" s="57">
        <v>0</v>
      </c>
      <c r="E33" s="53" t="s">
        <v>180</v>
      </c>
      <c r="F33" s="54">
        <v>0</v>
      </c>
      <c r="G33" s="45"/>
    </row>
    <row r="34" spans="1:7" ht="15.75" hidden="1" x14ac:dyDescent="0.25">
      <c r="A34" s="51">
        <v>29</v>
      </c>
      <c r="B34" s="52" t="s">
        <v>180</v>
      </c>
      <c r="C34" s="55" t="s">
        <v>180</v>
      </c>
      <c r="D34" s="57">
        <v>0</v>
      </c>
      <c r="E34" s="53" t="s">
        <v>180</v>
      </c>
      <c r="F34" s="54">
        <v>0</v>
      </c>
      <c r="G34" s="45"/>
    </row>
    <row r="35" spans="1:7" ht="15.75" hidden="1" x14ac:dyDescent="0.25">
      <c r="A35" s="51">
        <v>30</v>
      </c>
      <c r="B35" s="52" t="s">
        <v>180</v>
      </c>
      <c r="C35" s="55" t="s">
        <v>180</v>
      </c>
      <c r="D35" s="57">
        <v>0</v>
      </c>
      <c r="E35" s="53" t="s">
        <v>180</v>
      </c>
      <c r="F35" s="54">
        <v>0</v>
      </c>
      <c r="G35" s="45"/>
    </row>
    <row r="36" spans="1:7" ht="15.75" hidden="1" x14ac:dyDescent="0.25">
      <c r="A36" s="51">
        <v>31</v>
      </c>
      <c r="B36" s="52" t="s">
        <v>180</v>
      </c>
      <c r="C36" s="55" t="s">
        <v>180</v>
      </c>
      <c r="D36" s="57">
        <v>0</v>
      </c>
      <c r="E36" s="53" t="s">
        <v>180</v>
      </c>
      <c r="F36" s="54">
        <v>0</v>
      </c>
      <c r="G36" s="45"/>
    </row>
    <row r="37" spans="1:7" ht="15.75" hidden="1" x14ac:dyDescent="0.25">
      <c r="A37" s="51">
        <v>32</v>
      </c>
      <c r="B37" s="52" t="s">
        <v>180</v>
      </c>
      <c r="C37" s="55" t="s">
        <v>180</v>
      </c>
      <c r="D37" s="57">
        <v>0</v>
      </c>
      <c r="E37" s="53" t="s">
        <v>180</v>
      </c>
      <c r="F37" s="54">
        <v>0</v>
      </c>
      <c r="G37" s="45"/>
    </row>
    <row r="38" spans="1:7" ht="15.75" hidden="1" x14ac:dyDescent="0.25">
      <c r="A38" s="51">
        <v>33</v>
      </c>
      <c r="B38" s="52" t="s">
        <v>180</v>
      </c>
      <c r="C38" s="55" t="s">
        <v>180</v>
      </c>
      <c r="D38" s="57">
        <v>0</v>
      </c>
      <c r="E38" s="53" t="s">
        <v>180</v>
      </c>
      <c r="F38" s="54">
        <v>0</v>
      </c>
      <c r="G38" s="45"/>
    </row>
    <row r="39" spans="1:7" ht="15.75" hidden="1" x14ac:dyDescent="0.25">
      <c r="A39" s="51">
        <v>34</v>
      </c>
      <c r="B39" s="52" t="s">
        <v>180</v>
      </c>
      <c r="C39" s="55" t="s">
        <v>180</v>
      </c>
      <c r="D39" s="57">
        <v>0</v>
      </c>
      <c r="E39" s="53" t="s">
        <v>180</v>
      </c>
      <c r="F39" s="54">
        <v>0</v>
      </c>
      <c r="G39" s="45"/>
    </row>
    <row r="40" spans="1:7" ht="15.75" hidden="1" x14ac:dyDescent="0.25">
      <c r="A40" s="51">
        <v>35</v>
      </c>
      <c r="B40" s="52" t="s">
        <v>180</v>
      </c>
      <c r="C40" s="55" t="s">
        <v>180</v>
      </c>
      <c r="D40" s="57">
        <v>0</v>
      </c>
      <c r="E40" s="53" t="s">
        <v>180</v>
      </c>
      <c r="F40" s="54">
        <v>0</v>
      </c>
      <c r="G40" s="45"/>
    </row>
    <row r="41" spans="1:7" ht="15.75" hidden="1" x14ac:dyDescent="0.25">
      <c r="A41" s="51">
        <v>36</v>
      </c>
      <c r="B41" s="52" t="s">
        <v>180</v>
      </c>
      <c r="C41" s="55" t="s">
        <v>180</v>
      </c>
      <c r="D41" s="57">
        <v>0</v>
      </c>
      <c r="E41" s="53" t="s">
        <v>180</v>
      </c>
      <c r="F41" s="54">
        <v>0</v>
      </c>
      <c r="G41" s="45"/>
    </row>
    <row r="42" spans="1:7" ht="15.75" hidden="1" x14ac:dyDescent="0.25">
      <c r="A42" s="51">
        <v>37</v>
      </c>
      <c r="B42" s="52" t="s">
        <v>180</v>
      </c>
      <c r="C42" s="55" t="s">
        <v>180</v>
      </c>
      <c r="D42" s="57">
        <v>0</v>
      </c>
      <c r="E42" s="53" t="s">
        <v>180</v>
      </c>
      <c r="F42" s="54">
        <v>0</v>
      </c>
      <c r="G42" s="45"/>
    </row>
    <row r="43" spans="1:7" ht="15.75" hidden="1" x14ac:dyDescent="0.25">
      <c r="A43" s="51">
        <v>38</v>
      </c>
      <c r="B43" s="52" t="s">
        <v>180</v>
      </c>
      <c r="C43" s="55" t="s">
        <v>180</v>
      </c>
      <c r="D43" s="57">
        <v>0</v>
      </c>
      <c r="E43" s="53" t="s">
        <v>180</v>
      </c>
      <c r="F43" s="54">
        <v>0</v>
      </c>
      <c r="G43" s="45"/>
    </row>
    <row r="44" spans="1:7" ht="15.75" hidden="1" x14ac:dyDescent="0.25">
      <c r="A44" s="51">
        <v>39</v>
      </c>
      <c r="B44" s="52" t="s">
        <v>180</v>
      </c>
      <c r="C44" s="55" t="s">
        <v>180</v>
      </c>
      <c r="D44" s="57">
        <v>0</v>
      </c>
      <c r="E44" s="53" t="s">
        <v>180</v>
      </c>
      <c r="F44" s="54">
        <v>0</v>
      </c>
      <c r="G44" s="45"/>
    </row>
    <row r="45" spans="1:7" ht="15.75" hidden="1" x14ac:dyDescent="0.25">
      <c r="A45" s="51">
        <v>40</v>
      </c>
      <c r="B45" s="52" t="s">
        <v>180</v>
      </c>
      <c r="C45" s="55" t="s">
        <v>180</v>
      </c>
      <c r="D45" s="57">
        <v>0</v>
      </c>
      <c r="E45" s="53" t="s">
        <v>180</v>
      </c>
      <c r="F45" s="54">
        <v>0</v>
      </c>
      <c r="G45" s="45"/>
    </row>
    <row r="46" spans="1:7" ht="15.75" hidden="1" x14ac:dyDescent="0.25">
      <c r="A46" s="51">
        <v>41</v>
      </c>
      <c r="B46" s="52" t="s">
        <v>180</v>
      </c>
      <c r="C46" s="55" t="s">
        <v>180</v>
      </c>
      <c r="D46" s="57">
        <v>0</v>
      </c>
      <c r="E46" s="53" t="s">
        <v>180</v>
      </c>
      <c r="F46" s="54">
        <v>0</v>
      </c>
      <c r="G46" s="45"/>
    </row>
    <row r="47" spans="1:7" ht="15.75" hidden="1" x14ac:dyDescent="0.25">
      <c r="A47" s="51">
        <v>42</v>
      </c>
      <c r="B47" s="52" t="s">
        <v>180</v>
      </c>
      <c r="C47" s="55" t="s">
        <v>180</v>
      </c>
      <c r="D47" s="57">
        <v>0</v>
      </c>
      <c r="E47" s="53" t="s">
        <v>180</v>
      </c>
      <c r="F47" s="54">
        <v>0</v>
      </c>
      <c r="G47" s="45"/>
    </row>
    <row r="48" spans="1:7" ht="15.75" hidden="1" x14ac:dyDescent="0.25">
      <c r="A48" s="51">
        <v>43</v>
      </c>
      <c r="B48" s="52" t="s">
        <v>180</v>
      </c>
      <c r="C48" s="55" t="s">
        <v>180</v>
      </c>
      <c r="D48" s="57">
        <v>0</v>
      </c>
      <c r="E48" s="53" t="s">
        <v>180</v>
      </c>
      <c r="F48" s="54">
        <v>0</v>
      </c>
      <c r="G48" s="45"/>
    </row>
    <row r="49" spans="1:7" ht="15.75" hidden="1" x14ac:dyDescent="0.25">
      <c r="A49" s="51">
        <v>44</v>
      </c>
      <c r="B49" s="52" t="s">
        <v>180</v>
      </c>
      <c r="C49" s="55" t="s">
        <v>180</v>
      </c>
      <c r="D49" s="57">
        <v>0</v>
      </c>
      <c r="E49" s="53" t="s">
        <v>180</v>
      </c>
      <c r="F49" s="54">
        <v>0</v>
      </c>
      <c r="G49" s="45"/>
    </row>
    <row r="50" spans="1:7" ht="15.75" hidden="1" x14ac:dyDescent="0.25">
      <c r="A50" s="51">
        <v>45</v>
      </c>
      <c r="B50" s="52" t="s">
        <v>180</v>
      </c>
      <c r="C50" s="55" t="s">
        <v>180</v>
      </c>
      <c r="D50" s="57">
        <v>0</v>
      </c>
      <c r="E50" s="53" t="s">
        <v>180</v>
      </c>
      <c r="F50" s="54">
        <v>0</v>
      </c>
      <c r="G50" s="45"/>
    </row>
    <row r="51" spans="1:7" ht="15.75" hidden="1" x14ac:dyDescent="0.25">
      <c r="A51" s="51">
        <v>46</v>
      </c>
      <c r="B51" s="52" t="s">
        <v>180</v>
      </c>
      <c r="C51" s="55" t="s">
        <v>180</v>
      </c>
      <c r="D51" s="57">
        <v>0</v>
      </c>
      <c r="E51" s="53" t="s">
        <v>180</v>
      </c>
      <c r="F51" s="54">
        <v>0</v>
      </c>
      <c r="G51" s="45"/>
    </row>
    <row r="52" spans="1:7" ht="15.75" hidden="1" x14ac:dyDescent="0.25">
      <c r="A52" s="51">
        <v>47</v>
      </c>
      <c r="B52" s="52" t="s">
        <v>180</v>
      </c>
      <c r="C52" s="55" t="s">
        <v>180</v>
      </c>
      <c r="D52" s="57">
        <v>0</v>
      </c>
      <c r="E52" s="53" t="s">
        <v>180</v>
      </c>
      <c r="F52" s="54">
        <v>0</v>
      </c>
      <c r="G52" s="45"/>
    </row>
    <row r="53" spans="1:7" ht="15.75" hidden="1" x14ac:dyDescent="0.25">
      <c r="A53" s="51">
        <v>48</v>
      </c>
      <c r="B53" s="52" t="s">
        <v>180</v>
      </c>
      <c r="C53" s="55" t="s">
        <v>180</v>
      </c>
      <c r="D53" s="57">
        <v>0</v>
      </c>
      <c r="E53" s="53" t="s">
        <v>180</v>
      </c>
      <c r="F53" s="54">
        <v>0</v>
      </c>
      <c r="G53" s="45"/>
    </row>
    <row r="54" spans="1:7" ht="15.75" hidden="1" x14ac:dyDescent="0.25">
      <c r="A54" s="51">
        <v>49</v>
      </c>
      <c r="B54" s="52" t="s">
        <v>180</v>
      </c>
      <c r="C54" s="55" t="s">
        <v>180</v>
      </c>
      <c r="D54" s="57">
        <v>0</v>
      </c>
      <c r="E54" s="53" t="s">
        <v>180</v>
      </c>
      <c r="F54" s="54">
        <v>0</v>
      </c>
      <c r="G54" s="45"/>
    </row>
    <row r="55" spans="1:7" ht="15.75" hidden="1" x14ac:dyDescent="0.25">
      <c r="A55" s="51">
        <v>50</v>
      </c>
      <c r="B55" s="52" t="s">
        <v>180</v>
      </c>
      <c r="C55" s="55" t="s">
        <v>180</v>
      </c>
      <c r="D55" s="57">
        <v>0</v>
      </c>
      <c r="E55" s="53" t="s">
        <v>180</v>
      </c>
      <c r="F55" s="54">
        <v>0</v>
      </c>
      <c r="G55" s="45"/>
    </row>
    <row r="56" spans="1:7" ht="15.75" hidden="1" x14ac:dyDescent="0.25">
      <c r="A56" s="51">
        <v>51</v>
      </c>
      <c r="B56" s="52" t="s">
        <v>180</v>
      </c>
      <c r="C56" s="55" t="s">
        <v>180</v>
      </c>
      <c r="D56" s="57">
        <v>0</v>
      </c>
      <c r="E56" s="53" t="s">
        <v>180</v>
      </c>
      <c r="F56" s="54">
        <v>0</v>
      </c>
      <c r="G56" s="45"/>
    </row>
    <row r="57" spans="1:7" ht="15.75" hidden="1" x14ac:dyDescent="0.25">
      <c r="A57" s="51">
        <v>52</v>
      </c>
      <c r="B57" s="52" t="s">
        <v>180</v>
      </c>
      <c r="C57" s="55" t="s">
        <v>180</v>
      </c>
      <c r="D57" s="57">
        <v>0</v>
      </c>
      <c r="E57" s="53" t="s">
        <v>180</v>
      </c>
      <c r="F57" s="54">
        <v>0</v>
      </c>
      <c r="G57" s="45"/>
    </row>
    <row r="58" spans="1:7" ht="15.75" hidden="1" x14ac:dyDescent="0.25">
      <c r="A58" s="51">
        <v>53</v>
      </c>
      <c r="B58" s="52" t="s">
        <v>180</v>
      </c>
      <c r="C58" s="55" t="s">
        <v>180</v>
      </c>
      <c r="D58" s="57">
        <v>0</v>
      </c>
      <c r="E58" s="53" t="s">
        <v>180</v>
      </c>
      <c r="F58" s="54">
        <v>0</v>
      </c>
      <c r="G58" s="45"/>
    </row>
    <row r="59" spans="1:7" ht="15.75" hidden="1" x14ac:dyDescent="0.25">
      <c r="A59" s="51">
        <v>54</v>
      </c>
      <c r="B59" s="52" t="s">
        <v>180</v>
      </c>
      <c r="C59" s="55" t="s">
        <v>180</v>
      </c>
      <c r="D59" s="57">
        <v>0</v>
      </c>
      <c r="E59" s="53" t="s">
        <v>180</v>
      </c>
      <c r="F59" s="54">
        <v>0</v>
      </c>
      <c r="G59" s="45"/>
    </row>
    <row r="60" spans="1:7" ht="15.75" hidden="1" x14ac:dyDescent="0.25">
      <c r="A60" s="51">
        <v>55</v>
      </c>
      <c r="B60" s="52" t="s">
        <v>180</v>
      </c>
      <c r="C60" s="55" t="s">
        <v>180</v>
      </c>
      <c r="D60" s="57">
        <v>0</v>
      </c>
      <c r="E60" s="53" t="s">
        <v>180</v>
      </c>
      <c r="F60" s="54">
        <v>0</v>
      </c>
      <c r="G60" s="45"/>
    </row>
    <row r="61" spans="1:7" ht="15.75" hidden="1" x14ac:dyDescent="0.25">
      <c r="A61" s="51">
        <v>56</v>
      </c>
      <c r="B61" s="52" t="s">
        <v>180</v>
      </c>
      <c r="C61" s="55" t="s">
        <v>180</v>
      </c>
      <c r="D61" s="57">
        <v>0</v>
      </c>
      <c r="E61" s="53" t="s">
        <v>180</v>
      </c>
      <c r="F61" s="54">
        <v>0</v>
      </c>
      <c r="G61" s="45"/>
    </row>
    <row r="62" spans="1:7" ht="15.75" hidden="1" x14ac:dyDescent="0.25">
      <c r="A62" s="51">
        <v>57</v>
      </c>
      <c r="B62" s="52" t="s">
        <v>180</v>
      </c>
      <c r="C62" s="55" t="s">
        <v>180</v>
      </c>
      <c r="D62" s="57">
        <v>0</v>
      </c>
      <c r="E62" s="53" t="s">
        <v>180</v>
      </c>
      <c r="F62" s="54">
        <v>0</v>
      </c>
      <c r="G62" s="45"/>
    </row>
    <row r="63" spans="1:7" ht="15.75" hidden="1" x14ac:dyDescent="0.25">
      <c r="A63" s="51">
        <v>58</v>
      </c>
      <c r="B63" s="52" t="s">
        <v>180</v>
      </c>
      <c r="C63" s="55" t="s">
        <v>180</v>
      </c>
      <c r="D63" s="57">
        <v>0</v>
      </c>
      <c r="E63" s="53" t="s">
        <v>180</v>
      </c>
      <c r="F63" s="54">
        <v>0</v>
      </c>
      <c r="G63" s="45"/>
    </row>
    <row r="64" spans="1:7" ht="15.75" hidden="1" x14ac:dyDescent="0.25">
      <c r="A64" s="51">
        <v>59</v>
      </c>
      <c r="B64" s="52" t="s">
        <v>180</v>
      </c>
      <c r="C64" s="55" t="s">
        <v>180</v>
      </c>
      <c r="D64" s="57">
        <v>0</v>
      </c>
      <c r="E64" s="53" t="s">
        <v>180</v>
      </c>
      <c r="F64" s="54">
        <v>0</v>
      </c>
      <c r="G64" s="45"/>
    </row>
    <row r="65" spans="1:7" ht="15.75" hidden="1" x14ac:dyDescent="0.25">
      <c r="A65" s="51">
        <v>60</v>
      </c>
      <c r="B65" s="52" t="s">
        <v>180</v>
      </c>
      <c r="C65" s="55" t="s">
        <v>180</v>
      </c>
      <c r="D65" s="57">
        <v>0</v>
      </c>
      <c r="E65" s="53" t="s">
        <v>180</v>
      </c>
      <c r="F65" s="54">
        <v>0</v>
      </c>
      <c r="G65" s="45"/>
    </row>
    <row r="66" spans="1:7" ht="15.75" hidden="1" x14ac:dyDescent="0.25">
      <c r="A66" s="51">
        <v>61</v>
      </c>
      <c r="B66" s="52" t="s">
        <v>180</v>
      </c>
      <c r="C66" s="55" t="s">
        <v>180</v>
      </c>
      <c r="D66" s="57">
        <v>0</v>
      </c>
      <c r="E66" s="53" t="s">
        <v>180</v>
      </c>
      <c r="F66" s="54">
        <v>0</v>
      </c>
      <c r="G66" s="45"/>
    </row>
    <row r="67" spans="1:7" ht="15.75" hidden="1" x14ac:dyDescent="0.25">
      <c r="A67" s="51">
        <v>62</v>
      </c>
      <c r="B67" s="52" t="s">
        <v>180</v>
      </c>
      <c r="C67" s="55" t="s">
        <v>180</v>
      </c>
      <c r="D67" s="57">
        <v>0</v>
      </c>
      <c r="E67" s="53" t="s">
        <v>180</v>
      </c>
      <c r="F67" s="54">
        <v>0</v>
      </c>
      <c r="G67" s="45"/>
    </row>
    <row r="68" spans="1:7" ht="15.75" hidden="1" x14ac:dyDescent="0.25">
      <c r="A68" s="51">
        <v>63</v>
      </c>
      <c r="B68" s="52" t="s">
        <v>180</v>
      </c>
      <c r="C68" s="55" t="s">
        <v>180</v>
      </c>
      <c r="D68" s="57">
        <v>0</v>
      </c>
      <c r="E68" s="53" t="s">
        <v>180</v>
      </c>
      <c r="F68" s="54">
        <v>0</v>
      </c>
      <c r="G68" s="45"/>
    </row>
    <row r="69" spans="1:7" ht="15.75" hidden="1" x14ac:dyDescent="0.25">
      <c r="A69" s="51">
        <v>64</v>
      </c>
      <c r="B69" s="52" t="s">
        <v>180</v>
      </c>
      <c r="C69" s="55" t="s">
        <v>180</v>
      </c>
      <c r="D69" s="57">
        <v>0</v>
      </c>
      <c r="E69" s="53" t="s">
        <v>180</v>
      </c>
      <c r="F69" s="54">
        <v>0</v>
      </c>
      <c r="G69" s="45"/>
    </row>
    <row r="70" spans="1:7" ht="15.75" hidden="1" x14ac:dyDescent="0.25">
      <c r="A70" s="51">
        <v>65</v>
      </c>
      <c r="B70" s="52" t="s">
        <v>180</v>
      </c>
      <c r="C70" s="55" t="s">
        <v>180</v>
      </c>
      <c r="D70" s="57">
        <v>0</v>
      </c>
      <c r="E70" s="53" t="s">
        <v>180</v>
      </c>
      <c r="F70" s="54">
        <v>0</v>
      </c>
      <c r="G70" s="45"/>
    </row>
    <row r="71" spans="1:7" ht="15.75" hidden="1" x14ac:dyDescent="0.25">
      <c r="A71" s="51">
        <v>66</v>
      </c>
      <c r="B71" s="52" t="s">
        <v>180</v>
      </c>
      <c r="C71" s="55" t="s">
        <v>180</v>
      </c>
      <c r="D71" s="57">
        <v>0</v>
      </c>
      <c r="E71" s="53" t="s">
        <v>180</v>
      </c>
      <c r="F71" s="54">
        <v>0</v>
      </c>
      <c r="G71" s="45"/>
    </row>
    <row r="72" spans="1:7" ht="15.75" hidden="1" x14ac:dyDescent="0.25">
      <c r="A72" s="51">
        <v>67</v>
      </c>
      <c r="B72" s="52" t="s">
        <v>180</v>
      </c>
      <c r="C72" s="55" t="s">
        <v>180</v>
      </c>
      <c r="D72" s="57">
        <v>0</v>
      </c>
      <c r="E72" s="53" t="s">
        <v>180</v>
      </c>
      <c r="F72" s="54">
        <v>0</v>
      </c>
      <c r="G72" s="45"/>
    </row>
    <row r="73" spans="1:7" ht="15.75" hidden="1" x14ac:dyDescent="0.25">
      <c r="A73" s="51">
        <v>68</v>
      </c>
      <c r="B73" s="52" t="s">
        <v>180</v>
      </c>
      <c r="C73" s="55" t="s">
        <v>180</v>
      </c>
      <c r="D73" s="57">
        <v>0</v>
      </c>
      <c r="E73" s="53" t="s">
        <v>180</v>
      </c>
      <c r="F73" s="54">
        <v>0</v>
      </c>
      <c r="G73" s="45"/>
    </row>
    <row r="74" spans="1:7" ht="15.75" hidden="1" x14ac:dyDescent="0.25">
      <c r="A74" s="51">
        <v>69</v>
      </c>
      <c r="B74" s="52" t="s">
        <v>180</v>
      </c>
      <c r="C74" s="55" t="s">
        <v>180</v>
      </c>
      <c r="D74" s="57">
        <v>0</v>
      </c>
      <c r="E74" s="53" t="s">
        <v>180</v>
      </c>
      <c r="F74" s="54">
        <v>0</v>
      </c>
      <c r="G74" s="45"/>
    </row>
    <row r="75" spans="1:7" ht="15.75" hidden="1" x14ac:dyDescent="0.25">
      <c r="A75" s="51">
        <v>70</v>
      </c>
      <c r="B75" s="52" t="s">
        <v>180</v>
      </c>
      <c r="C75" s="55" t="s">
        <v>180</v>
      </c>
      <c r="D75" s="57">
        <v>0</v>
      </c>
      <c r="E75" s="53" t="s">
        <v>180</v>
      </c>
      <c r="F75" s="54">
        <v>0</v>
      </c>
      <c r="G75" s="45"/>
    </row>
    <row r="76" spans="1:7" ht="15.75" hidden="1" x14ac:dyDescent="0.25">
      <c r="A76" s="51">
        <v>71</v>
      </c>
      <c r="B76" s="52" t="s">
        <v>180</v>
      </c>
      <c r="C76" s="55" t="s">
        <v>180</v>
      </c>
      <c r="D76" s="57">
        <v>0</v>
      </c>
      <c r="E76" s="53" t="s">
        <v>180</v>
      </c>
      <c r="F76" s="54">
        <v>0</v>
      </c>
      <c r="G76" s="45"/>
    </row>
    <row r="77" spans="1:7" ht="15.75" hidden="1" x14ac:dyDescent="0.25">
      <c r="A77" s="51">
        <v>72</v>
      </c>
      <c r="B77" s="52" t="s">
        <v>180</v>
      </c>
      <c r="C77" s="55" t="s">
        <v>180</v>
      </c>
      <c r="D77" s="57">
        <v>0</v>
      </c>
      <c r="E77" s="53" t="s">
        <v>180</v>
      </c>
      <c r="F77" s="54">
        <v>0</v>
      </c>
      <c r="G77" s="45"/>
    </row>
    <row r="78" spans="1:7" ht="15.75" hidden="1" x14ac:dyDescent="0.25">
      <c r="A78" s="51">
        <v>73</v>
      </c>
      <c r="B78" s="52" t="s">
        <v>180</v>
      </c>
      <c r="C78" s="55" t="s">
        <v>180</v>
      </c>
      <c r="D78" s="57">
        <v>0</v>
      </c>
      <c r="E78" s="53" t="s">
        <v>180</v>
      </c>
      <c r="F78" s="54">
        <v>0</v>
      </c>
      <c r="G78" s="45"/>
    </row>
    <row r="79" spans="1:7" ht="15.75" hidden="1" x14ac:dyDescent="0.25">
      <c r="A79" s="51">
        <v>74</v>
      </c>
      <c r="B79" s="52" t="s">
        <v>180</v>
      </c>
      <c r="C79" s="55" t="s">
        <v>180</v>
      </c>
      <c r="D79" s="57">
        <v>0</v>
      </c>
      <c r="E79" s="53" t="s">
        <v>180</v>
      </c>
      <c r="F79" s="54">
        <v>0</v>
      </c>
      <c r="G79" s="45"/>
    </row>
    <row r="80" spans="1:7" ht="15.75" hidden="1" x14ac:dyDescent="0.25">
      <c r="A80" s="51">
        <v>75</v>
      </c>
      <c r="B80" s="52" t="s">
        <v>180</v>
      </c>
      <c r="C80" s="55" t="s">
        <v>180</v>
      </c>
      <c r="D80" s="57">
        <v>0</v>
      </c>
      <c r="E80" s="53" t="s">
        <v>180</v>
      </c>
      <c r="F80" s="54">
        <v>0</v>
      </c>
      <c r="G80" s="45"/>
    </row>
    <row r="81" spans="1:7" ht="15.75" hidden="1" x14ac:dyDescent="0.25">
      <c r="A81" s="51">
        <v>76</v>
      </c>
      <c r="B81" s="52" t="s">
        <v>180</v>
      </c>
      <c r="C81" s="55" t="s">
        <v>180</v>
      </c>
      <c r="D81" s="57">
        <v>0</v>
      </c>
      <c r="E81" s="53" t="s">
        <v>180</v>
      </c>
      <c r="F81" s="54">
        <v>0</v>
      </c>
      <c r="G81" s="45"/>
    </row>
    <row r="82" spans="1:7" ht="15.75" hidden="1" x14ac:dyDescent="0.25">
      <c r="A82" s="51">
        <v>77</v>
      </c>
      <c r="B82" s="52" t="s">
        <v>180</v>
      </c>
      <c r="C82" s="55" t="s">
        <v>180</v>
      </c>
      <c r="D82" s="57">
        <v>0</v>
      </c>
      <c r="E82" s="53" t="s">
        <v>180</v>
      </c>
      <c r="F82" s="54">
        <v>0</v>
      </c>
      <c r="G82" s="45"/>
    </row>
    <row r="83" spans="1:7" ht="15.75" hidden="1" x14ac:dyDescent="0.25">
      <c r="A83" s="51">
        <v>78</v>
      </c>
      <c r="B83" s="52" t="s">
        <v>180</v>
      </c>
      <c r="C83" s="55" t="s">
        <v>180</v>
      </c>
      <c r="D83" s="57">
        <v>0</v>
      </c>
      <c r="E83" s="53" t="s">
        <v>180</v>
      </c>
      <c r="F83" s="54">
        <v>0</v>
      </c>
      <c r="G83" s="45"/>
    </row>
    <row r="84" spans="1:7" ht="15.75" hidden="1" x14ac:dyDescent="0.25">
      <c r="A84" s="51">
        <v>79</v>
      </c>
      <c r="B84" s="52" t="s">
        <v>180</v>
      </c>
      <c r="C84" s="55" t="s">
        <v>180</v>
      </c>
      <c r="D84" s="57">
        <v>0</v>
      </c>
      <c r="E84" s="53" t="s">
        <v>180</v>
      </c>
      <c r="F84" s="54">
        <v>0</v>
      </c>
      <c r="G84" s="45"/>
    </row>
    <row r="85" spans="1:7" ht="15.75" hidden="1" x14ac:dyDescent="0.25">
      <c r="A85" s="51">
        <v>80</v>
      </c>
      <c r="B85" s="52" t="s">
        <v>180</v>
      </c>
      <c r="C85" s="55" t="s">
        <v>180</v>
      </c>
      <c r="D85" s="57">
        <v>0</v>
      </c>
      <c r="E85" s="53" t="s">
        <v>180</v>
      </c>
      <c r="F85" s="54">
        <v>0</v>
      </c>
      <c r="G85" s="45"/>
    </row>
    <row r="86" spans="1:7" ht="15.75" hidden="1" x14ac:dyDescent="0.25">
      <c r="A86" s="51">
        <v>81</v>
      </c>
      <c r="B86" s="52" t="s">
        <v>180</v>
      </c>
      <c r="C86" s="55" t="s">
        <v>180</v>
      </c>
      <c r="D86" s="57">
        <v>0</v>
      </c>
      <c r="E86" s="53" t="s">
        <v>180</v>
      </c>
      <c r="F86" s="54">
        <v>0</v>
      </c>
      <c r="G86" s="45"/>
    </row>
    <row r="87" spans="1:7" ht="15.75" hidden="1" x14ac:dyDescent="0.25">
      <c r="A87" s="51">
        <v>82</v>
      </c>
      <c r="B87" s="52" t="s">
        <v>180</v>
      </c>
      <c r="C87" s="55" t="s">
        <v>180</v>
      </c>
      <c r="D87" s="57">
        <v>0</v>
      </c>
      <c r="E87" s="53" t="s">
        <v>180</v>
      </c>
      <c r="F87" s="54">
        <v>0</v>
      </c>
      <c r="G87" s="45"/>
    </row>
    <row r="88" spans="1:7" ht="15.75" hidden="1" x14ac:dyDescent="0.25">
      <c r="A88" s="51">
        <v>83</v>
      </c>
      <c r="B88" s="52" t="s">
        <v>180</v>
      </c>
      <c r="C88" s="55" t="s">
        <v>180</v>
      </c>
      <c r="D88" s="57">
        <v>0</v>
      </c>
      <c r="E88" s="53" t="s">
        <v>180</v>
      </c>
      <c r="F88" s="54">
        <v>0</v>
      </c>
      <c r="G88" s="45"/>
    </row>
    <row r="89" spans="1:7" ht="15.75" hidden="1" x14ac:dyDescent="0.25">
      <c r="A89" s="51">
        <v>84</v>
      </c>
      <c r="B89" s="52" t="s">
        <v>180</v>
      </c>
      <c r="C89" s="55" t="s">
        <v>180</v>
      </c>
      <c r="D89" s="57">
        <v>0</v>
      </c>
      <c r="E89" s="53" t="s">
        <v>180</v>
      </c>
      <c r="F89" s="54">
        <v>0</v>
      </c>
      <c r="G89" s="45"/>
    </row>
    <row r="90" spans="1:7" ht="15.75" hidden="1" x14ac:dyDescent="0.25">
      <c r="A90" s="51">
        <v>85</v>
      </c>
      <c r="B90" s="52" t="s">
        <v>180</v>
      </c>
      <c r="C90" s="55" t="s">
        <v>180</v>
      </c>
      <c r="D90" s="57">
        <v>0</v>
      </c>
      <c r="E90" s="53" t="s">
        <v>180</v>
      </c>
      <c r="F90" s="54">
        <v>0</v>
      </c>
      <c r="G90" s="45"/>
    </row>
    <row r="91" spans="1:7" ht="15.75" hidden="1" x14ac:dyDescent="0.25">
      <c r="A91" s="51">
        <v>86</v>
      </c>
      <c r="B91" s="52" t="s">
        <v>180</v>
      </c>
      <c r="C91" s="55" t="s">
        <v>180</v>
      </c>
      <c r="D91" s="57">
        <v>0</v>
      </c>
      <c r="E91" s="53" t="s">
        <v>180</v>
      </c>
      <c r="F91" s="54">
        <v>0</v>
      </c>
      <c r="G91" s="45"/>
    </row>
    <row r="92" spans="1:7" ht="15.75" hidden="1" x14ac:dyDescent="0.25">
      <c r="A92" s="51">
        <v>87</v>
      </c>
      <c r="B92" s="52" t="s">
        <v>180</v>
      </c>
      <c r="C92" s="55" t="s">
        <v>180</v>
      </c>
      <c r="D92" s="57">
        <v>0</v>
      </c>
      <c r="E92" s="53" t="s">
        <v>180</v>
      </c>
      <c r="F92" s="54">
        <v>0</v>
      </c>
      <c r="G92" s="45"/>
    </row>
    <row r="93" spans="1:7" ht="15.75" hidden="1" x14ac:dyDescent="0.25">
      <c r="A93" s="51">
        <v>88</v>
      </c>
      <c r="B93" s="52" t="s">
        <v>180</v>
      </c>
      <c r="C93" s="55" t="s">
        <v>180</v>
      </c>
      <c r="D93" s="57">
        <v>0</v>
      </c>
      <c r="E93" s="53" t="s">
        <v>180</v>
      </c>
      <c r="F93" s="54">
        <v>0</v>
      </c>
      <c r="G93" s="45"/>
    </row>
    <row r="94" spans="1:7" ht="15.75" hidden="1" x14ac:dyDescent="0.25">
      <c r="A94" s="51">
        <v>89</v>
      </c>
      <c r="B94" s="52" t="s">
        <v>180</v>
      </c>
      <c r="C94" s="55" t="s">
        <v>180</v>
      </c>
      <c r="D94" s="57">
        <v>0</v>
      </c>
      <c r="E94" s="53" t="s">
        <v>180</v>
      </c>
      <c r="F94" s="54">
        <v>0</v>
      </c>
      <c r="G94" s="45"/>
    </row>
    <row r="95" spans="1:7" ht="15.75" hidden="1" x14ac:dyDescent="0.25">
      <c r="A95" s="51">
        <v>90</v>
      </c>
      <c r="B95" s="52" t="s">
        <v>180</v>
      </c>
      <c r="C95" s="55" t="s">
        <v>180</v>
      </c>
      <c r="D95" s="57">
        <v>0</v>
      </c>
      <c r="E95" s="53" t="s">
        <v>180</v>
      </c>
      <c r="F95" s="54">
        <v>0</v>
      </c>
      <c r="G95" s="45"/>
    </row>
    <row r="96" spans="1:7" ht="15.75" hidden="1" x14ac:dyDescent="0.25">
      <c r="A96" s="51">
        <v>91</v>
      </c>
      <c r="B96" s="52" t="s">
        <v>180</v>
      </c>
      <c r="C96" s="55" t="s">
        <v>180</v>
      </c>
      <c r="D96" s="57">
        <v>0</v>
      </c>
      <c r="E96" s="53" t="s">
        <v>180</v>
      </c>
      <c r="F96" s="54">
        <v>0</v>
      </c>
      <c r="G96" s="45"/>
    </row>
    <row r="97" spans="1:7" ht="15.75" hidden="1" x14ac:dyDescent="0.25">
      <c r="A97" s="51">
        <v>92</v>
      </c>
      <c r="B97" s="52" t="s">
        <v>180</v>
      </c>
      <c r="C97" s="55" t="s">
        <v>180</v>
      </c>
      <c r="D97" s="57">
        <v>0</v>
      </c>
      <c r="E97" s="53" t="s">
        <v>180</v>
      </c>
      <c r="F97" s="54">
        <v>0</v>
      </c>
      <c r="G97" s="45"/>
    </row>
    <row r="98" spans="1:7" ht="15.75" hidden="1" x14ac:dyDescent="0.25">
      <c r="A98" s="51">
        <v>93</v>
      </c>
      <c r="B98" s="52" t="s">
        <v>180</v>
      </c>
      <c r="C98" s="55" t="s">
        <v>180</v>
      </c>
      <c r="D98" s="57">
        <v>0</v>
      </c>
      <c r="E98" s="53" t="s">
        <v>180</v>
      </c>
      <c r="F98" s="54">
        <v>0</v>
      </c>
      <c r="G98" s="45"/>
    </row>
    <row r="99" spans="1:7" ht="15.75" hidden="1" x14ac:dyDescent="0.25">
      <c r="A99" s="51">
        <v>94</v>
      </c>
      <c r="B99" s="52" t="s">
        <v>180</v>
      </c>
      <c r="C99" s="55" t="s">
        <v>180</v>
      </c>
      <c r="D99" s="57">
        <v>0</v>
      </c>
      <c r="E99" s="53" t="s">
        <v>180</v>
      </c>
      <c r="F99" s="54">
        <v>0</v>
      </c>
      <c r="G99" s="45"/>
    </row>
    <row r="100" spans="1:7" ht="15.75" hidden="1" x14ac:dyDescent="0.25">
      <c r="A100" s="51">
        <v>95</v>
      </c>
      <c r="B100" s="52" t="s">
        <v>180</v>
      </c>
      <c r="C100" s="55" t="s">
        <v>180</v>
      </c>
      <c r="D100" s="57">
        <v>0</v>
      </c>
      <c r="E100" s="53" t="s">
        <v>180</v>
      </c>
      <c r="F100" s="54">
        <v>0</v>
      </c>
      <c r="G100" s="45"/>
    </row>
    <row r="101" spans="1:7" ht="15.75" hidden="1" x14ac:dyDescent="0.25">
      <c r="A101" s="51">
        <v>96</v>
      </c>
      <c r="B101" s="52" t="s">
        <v>180</v>
      </c>
      <c r="C101" s="55" t="s">
        <v>180</v>
      </c>
      <c r="D101" s="57">
        <v>0</v>
      </c>
      <c r="E101" s="53" t="s">
        <v>180</v>
      </c>
      <c r="F101" s="54">
        <v>0</v>
      </c>
      <c r="G101" s="45"/>
    </row>
    <row r="102" spans="1:7" ht="15.75" hidden="1" x14ac:dyDescent="0.25">
      <c r="A102" s="51">
        <v>97</v>
      </c>
      <c r="B102" s="52" t="s">
        <v>180</v>
      </c>
      <c r="C102" s="55" t="s">
        <v>180</v>
      </c>
      <c r="D102" s="57">
        <v>0</v>
      </c>
      <c r="E102" s="53" t="s">
        <v>180</v>
      </c>
      <c r="F102" s="54">
        <v>0</v>
      </c>
      <c r="G102" s="45"/>
    </row>
    <row r="103" spans="1:7" ht="15.75" hidden="1" x14ac:dyDescent="0.25">
      <c r="A103" s="51">
        <v>98</v>
      </c>
      <c r="B103" s="52" t="s">
        <v>180</v>
      </c>
      <c r="C103" s="55" t="s">
        <v>180</v>
      </c>
      <c r="D103" s="57">
        <v>0</v>
      </c>
      <c r="E103" s="53" t="s">
        <v>180</v>
      </c>
      <c r="F103" s="54">
        <v>0</v>
      </c>
      <c r="G103" s="45"/>
    </row>
    <row r="104" spans="1:7" ht="15.75" hidden="1" x14ac:dyDescent="0.25">
      <c r="A104" s="51">
        <v>99</v>
      </c>
      <c r="B104" s="52" t="s">
        <v>180</v>
      </c>
      <c r="C104" s="55" t="s">
        <v>180</v>
      </c>
      <c r="D104" s="57">
        <v>0</v>
      </c>
      <c r="E104" s="53" t="s">
        <v>180</v>
      </c>
      <c r="F104" s="54">
        <v>0</v>
      </c>
      <c r="G104" s="45"/>
    </row>
    <row r="105" spans="1:7" ht="15.75" x14ac:dyDescent="0.25">
      <c r="A105" s="51">
        <v>100</v>
      </c>
      <c r="B105" s="56" t="s">
        <v>181</v>
      </c>
      <c r="C105" s="154" t="s">
        <v>180</v>
      </c>
      <c r="D105" s="153">
        <v>0</v>
      </c>
      <c r="E105" s="152" t="s">
        <v>180</v>
      </c>
      <c r="F105" s="54">
        <v>0</v>
      </c>
      <c r="G105" s="45"/>
    </row>
    <row r="106" spans="1:7" x14ac:dyDescent="0.25">
      <c r="A106" s="46"/>
      <c r="B106" s="46"/>
      <c r="C106" s="48"/>
      <c r="D106" s="49"/>
      <c r="E106" s="50"/>
      <c r="F106" s="47"/>
      <c r="G106" s="45"/>
    </row>
  </sheetData>
  <mergeCells count="8">
    <mergeCell ref="A1:F1"/>
    <mergeCell ref="A2:F2"/>
    <mergeCell ref="A4:A5"/>
    <mergeCell ref="B4:B5"/>
    <mergeCell ref="C4:C5"/>
    <mergeCell ref="D4:D5"/>
    <mergeCell ref="E4:E5"/>
    <mergeCell ref="F4:F5"/>
  </mergeCell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3:H48"/>
  <sheetViews>
    <sheetView showGridLines="0" workbookViewId="0">
      <selection activeCell="M21" sqref="M21"/>
    </sheetView>
  </sheetViews>
  <sheetFormatPr defaultRowHeight="15" x14ac:dyDescent="0.25"/>
  <cols>
    <col min="3" max="3" width="7.7109375" customWidth="1"/>
    <col min="4" max="4" width="46.85546875" customWidth="1"/>
    <col min="5" max="5" width="7.42578125" customWidth="1"/>
    <col min="6" max="6" width="12.28515625" customWidth="1"/>
    <col min="7" max="7" width="11" customWidth="1"/>
    <col min="8" max="8" width="71.42578125" customWidth="1"/>
  </cols>
  <sheetData>
    <row r="3" spans="3:8" ht="15.75" thickBot="1" x14ac:dyDescent="0.3"/>
    <row r="4" spans="3:8" x14ac:dyDescent="0.25">
      <c r="C4" s="226" t="s">
        <v>194</v>
      </c>
      <c r="D4" s="227"/>
      <c r="E4" s="227"/>
      <c r="F4" s="227"/>
      <c r="G4" s="227"/>
      <c r="H4" s="228"/>
    </row>
    <row r="5" spans="3:8" ht="15.75" thickBot="1" x14ac:dyDescent="0.3">
      <c r="C5" s="229"/>
      <c r="D5" s="230"/>
      <c r="E5" s="230"/>
      <c r="F5" s="230"/>
      <c r="G5" s="230"/>
      <c r="H5" s="231"/>
    </row>
    <row r="6" spans="3:8" ht="15.75" thickBot="1" x14ac:dyDescent="0.3">
      <c r="C6" s="71"/>
      <c r="E6" s="63"/>
      <c r="F6" s="63"/>
      <c r="G6" s="63"/>
      <c r="H6" s="72"/>
    </row>
    <row r="7" spans="3:8" ht="26.25" thickBot="1" x14ac:dyDescent="0.3">
      <c r="C7" s="73" t="s">
        <v>188</v>
      </c>
      <c r="D7" s="74" t="s">
        <v>189</v>
      </c>
      <c r="E7" s="75" t="s">
        <v>190</v>
      </c>
      <c r="F7" s="75" t="s">
        <v>191</v>
      </c>
      <c r="G7" s="75" t="s">
        <v>192</v>
      </c>
      <c r="H7" s="76" t="s">
        <v>193</v>
      </c>
    </row>
    <row r="8" spans="3:8" x14ac:dyDescent="0.25">
      <c r="C8" s="62">
        <v>1</v>
      </c>
      <c r="D8" s="61" t="s">
        <v>196</v>
      </c>
      <c r="E8" s="77">
        <v>2</v>
      </c>
      <c r="F8" s="78">
        <v>1500</v>
      </c>
      <c r="G8" s="60">
        <f>F8*E8</f>
        <v>3000</v>
      </c>
      <c r="H8" s="70"/>
    </row>
    <row r="9" spans="3:8" x14ac:dyDescent="0.25">
      <c r="C9" s="62">
        <v>2</v>
      </c>
      <c r="D9" s="69" t="s">
        <v>197</v>
      </c>
      <c r="E9" s="77">
        <v>1</v>
      </c>
      <c r="F9" s="78">
        <v>1500</v>
      </c>
      <c r="G9" s="60">
        <f t="shared" ref="G9:G47" si="0">F9*E9</f>
        <v>1500</v>
      </c>
      <c r="H9" s="66"/>
    </row>
    <row r="10" spans="3:8" x14ac:dyDescent="0.25">
      <c r="C10" s="62">
        <v>3</v>
      </c>
      <c r="D10" s="69" t="s">
        <v>195</v>
      </c>
      <c r="E10" s="77">
        <v>1</v>
      </c>
      <c r="F10" s="78">
        <v>2000</v>
      </c>
      <c r="G10" s="60">
        <f t="shared" si="0"/>
        <v>2000</v>
      </c>
      <c r="H10" s="66"/>
    </row>
    <row r="11" spans="3:8" x14ac:dyDescent="0.25">
      <c r="C11" s="62">
        <v>4</v>
      </c>
      <c r="D11" s="69"/>
      <c r="E11" s="77">
        <v>0</v>
      </c>
      <c r="F11" s="78">
        <v>0</v>
      </c>
      <c r="G11" s="79">
        <f t="shared" si="0"/>
        <v>0</v>
      </c>
      <c r="H11" s="66"/>
    </row>
    <row r="12" spans="3:8" x14ac:dyDescent="0.25">
      <c r="C12" s="62">
        <v>5</v>
      </c>
      <c r="D12" s="69"/>
      <c r="E12" s="77">
        <v>0</v>
      </c>
      <c r="F12" s="78">
        <v>0</v>
      </c>
      <c r="G12" s="79">
        <f t="shared" si="0"/>
        <v>0</v>
      </c>
      <c r="H12" s="66"/>
    </row>
    <row r="13" spans="3:8" x14ac:dyDescent="0.25">
      <c r="C13" s="62">
        <v>6</v>
      </c>
      <c r="D13" s="69"/>
      <c r="E13" s="77">
        <v>0</v>
      </c>
      <c r="F13" s="78">
        <v>0</v>
      </c>
      <c r="G13" s="79">
        <f t="shared" si="0"/>
        <v>0</v>
      </c>
      <c r="H13" s="66"/>
    </row>
    <row r="14" spans="3:8" x14ac:dyDescent="0.25">
      <c r="C14" s="62">
        <v>7</v>
      </c>
      <c r="D14" s="69"/>
      <c r="E14" s="77">
        <v>0</v>
      </c>
      <c r="F14" s="78">
        <v>0</v>
      </c>
      <c r="G14" s="79">
        <f t="shared" si="0"/>
        <v>0</v>
      </c>
      <c r="H14" s="66"/>
    </row>
    <row r="15" spans="3:8" x14ac:dyDescent="0.25">
      <c r="C15" s="62">
        <v>8</v>
      </c>
      <c r="D15" s="69"/>
      <c r="E15" s="77">
        <v>0</v>
      </c>
      <c r="F15" s="78">
        <v>0</v>
      </c>
      <c r="G15" s="79">
        <f t="shared" si="0"/>
        <v>0</v>
      </c>
      <c r="H15" s="66"/>
    </row>
    <row r="16" spans="3:8" x14ac:dyDescent="0.25">
      <c r="C16" s="62">
        <v>9</v>
      </c>
      <c r="D16" s="69"/>
      <c r="E16" s="77">
        <v>0</v>
      </c>
      <c r="F16" s="78">
        <v>0</v>
      </c>
      <c r="G16" s="79">
        <f t="shared" si="0"/>
        <v>0</v>
      </c>
      <c r="H16" s="66"/>
    </row>
    <row r="17" spans="3:8" x14ac:dyDescent="0.25">
      <c r="C17" s="62">
        <v>10</v>
      </c>
      <c r="D17" s="69"/>
      <c r="E17" s="77">
        <v>0</v>
      </c>
      <c r="F17" s="78">
        <v>0</v>
      </c>
      <c r="G17" s="79">
        <f t="shared" si="0"/>
        <v>0</v>
      </c>
      <c r="H17" s="66"/>
    </row>
    <row r="18" spans="3:8" x14ac:dyDescent="0.25">
      <c r="C18" s="62">
        <v>11</v>
      </c>
      <c r="D18" s="69"/>
      <c r="E18" s="77">
        <v>0</v>
      </c>
      <c r="F18" s="78">
        <v>0</v>
      </c>
      <c r="G18" s="79">
        <f t="shared" si="0"/>
        <v>0</v>
      </c>
      <c r="H18" s="66"/>
    </row>
    <row r="19" spans="3:8" x14ac:dyDescent="0.25">
      <c r="C19" s="62">
        <v>12</v>
      </c>
      <c r="D19" s="69"/>
      <c r="E19" s="77">
        <v>0</v>
      </c>
      <c r="F19" s="78">
        <v>0</v>
      </c>
      <c r="G19" s="79">
        <f t="shared" si="0"/>
        <v>0</v>
      </c>
      <c r="H19" s="66"/>
    </row>
    <row r="20" spans="3:8" x14ac:dyDescent="0.25">
      <c r="C20" s="62">
        <v>13</v>
      </c>
      <c r="D20" s="69"/>
      <c r="E20" s="77">
        <v>0</v>
      </c>
      <c r="F20" s="78">
        <v>0</v>
      </c>
      <c r="G20" s="79">
        <f t="shared" si="0"/>
        <v>0</v>
      </c>
      <c r="H20" s="66"/>
    </row>
    <row r="21" spans="3:8" x14ac:dyDescent="0.25">
      <c r="C21" s="62">
        <v>14</v>
      </c>
      <c r="D21" s="69"/>
      <c r="E21" s="77">
        <v>0</v>
      </c>
      <c r="F21" s="78">
        <v>0</v>
      </c>
      <c r="G21" s="79">
        <f t="shared" si="0"/>
        <v>0</v>
      </c>
      <c r="H21" s="66"/>
    </row>
    <row r="22" spans="3:8" x14ac:dyDescent="0.25">
      <c r="C22" s="62">
        <v>15</v>
      </c>
      <c r="D22" s="69"/>
      <c r="E22" s="77">
        <v>0</v>
      </c>
      <c r="F22" s="78">
        <v>0</v>
      </c>
      <c r="G22" s="79">
        <f t="shared" si="0"/>
        <v>0</v>
      </c>
      <c r="H22" s="66"/>
    </row>
    <row r="23" spans="3:8" hidden="1" x14ac:dyDescent="0.25">
      <c r="C23" s="62">
        <v>16</v>
      </c>
      <c r="D23" s="69"/>
      <c r="E23" s="77">
        <v>0</v>
      </c>
      <c r="F23" s="78">
        <v>0</v>
      </c>
      <c r="G23" s="79">
        <f t="shared" si="0"/>
        <v>0</v>
      </c>
      <c r="H23" s="66"/>
    </row>
    <row r="24" spans="3:8" hidden="1" x14ac:dyDescent="0.25">
      <c r="C24" s="62">
        <v>17</v>
      </c>
      <c r="D24" s="69"/>
      <c r="E24" s="77">
        <v>0</v>
      </c>
      <c r="F24" s="78">
        <v>0</v>
      </c>
      <c r="G24" s="79">
        <f t="shared" si="0"/>
        <v>0</v>
      </c>
      <c r="H24" s="66"/>
    </row>
    <row r="25" spans="3:8" hidden="1" x14ac:dyDescent="0.25">
      <c r="C25" s="62">
        <v>18</v>
      </c>
      <c r="D25" s="69"/>
      <c r="E25" s="77">
        <v>0</v>
      </c>
      <c r="F25" s="78">
        <v>0</v>
      </c>
      <c r="G25" s="79">
        <f t="shared" si="0"/>
        <v>0</v>
      </c>
      <c r="H25" s="66"/>
    </row>
    <row r="26" spans="3:8" hidden="1" x14ac:dyDescent="0.25">
      <c r="C26" s="62">
        <v>19</v>
      </c>
      <c r="D26" s="69"/>
      <c r="E26" s="77">
        <v>0</v>
      </c>
      <c r="F26" s="78">
        <v>0</v>
      </c>
      <c r="G26" s="79">
        <f t="shared" si="0"/>
        <v>0</v>
      </c>
      <c r="H26" s="66"/>
    </row>
    <row r="27" spans="3:8" hidden="1" x14ac:dyDescent="0.25">
      <c r="C27" s="62">
        <v>20</v>
      </c>
      <c r="D27" s="69"/>
      <c r="E27" s="77">
        <v>0</v>
      </c>
      <c r="F27" s="78">
        <v>0</v>
      </c>
      <c r="G27" s="79">
        <f t="shared" si="0"/>
        <v>0</v>
      </c>
      <c r="H27" s="66"/>
    </row>
    <row r="28" spans="3:8" hidden="1" x14ac:dyDescent="0.25">
      <c r="C28" s="62">
        <v>21</v>
      </c>
      <c r="D28" s="69"/>
      <c r="E28" s="77">
        <v>0</v>
      </c>
      <c r="F28" s="78">
        <v>0</v>
      </c>
      <c r="G28" s="79">
        <f t="shared" si="0"/>
        <v>0</v>
      </c>
      <c r="H28" s="66"/>
    </row>
    <row r="29" spans="3:8" hidden="1" x14ac:dyDescent="0.25">
      <c r="C29" s="62">
        <v>22</v>
      </c>
      <c r="D29" s="69"/>
      <c r="E29" s="77">
        <v>0</v>
      </c>
      <c r="F29" s="78">
        <v>0</v>
      </c>
      <c r="G29" s="79">
        <f t="shared" si="0"/>
        <v>0</v>
      </c>
      <c r="H29" s="66"/>
    </row>
    <row r="30" spans="3:8" hidden="1" x14ac:dyDescent="0.25">
      <c r="C30" s="62">
        <v>23</v>
      </c>
      <c r="D30" s="69"/>
      <c r="E30" s="77">
        <v>0</v>
      </c>
      <c r="F30" s="78">
        <v>0</v>
      </c>
      <c r="G30" s="79">
        <f t="shared" si="0"/>
        <v>0</v>
      </c>
      <c r="H30" s="66"/>
    </row>
    <row r="31" spans="3:8" hidden="1" x14ac:dyDescent="0.25">
      <c r="C31" s="62">
        <v>24</v>
      </c>
      <c r="D31" s="69"/>
      <c r="E31" s="77">
        <v>0</v>
      </c>
      <c r="F31" s="78">
        <v>0</v>
      </c>
      <c r="G31" s="79">
        <f t="shared" si="0"/>
        <v>0</v>
      </c>
      <c r="H31" s="66"/>
    </row>
    <row r="32" spans="3:8" hidden="1" x14ac:dyDescent="0.25">
      <c r="C32" s="62">
        <v>25</v>
      </c>
      <c r="D32" s="69"/>
      <c r="E32" s="77">
        <v>0</v>
      </c>
      <c r="F32" s="78">
        <v>0</v>
      </c>
      <c r="G32" s="79">
        <f t="shared" si="0"/>
        <v>0</v>
      </c>
      <c r="H32" s="66"/>
    </row>
    <row r="33" spans="3:8" hidden="1" x14ac:dyDescent="0.25">
      <c r="C33" s="62">
        <v>26</v>
      </c>
      <c r="D33" s="69"/>
      <c r="E33" s="77">
        <v>0</v>
      </c>
      <c r="F33" s="78">
        <v>0</v>
      </c>
      <c r="G33" s="79">
        <f t="shared" si="0"/>
        <v>0</v>
      </c>
      <c r="H33" s="66"/>
    </row>
    <row r="34" spans="3:8" hidden="1" x14ac:dyDescent="0.25">
      <c r="C34" s="62">
        <v>27</v>
      </c>
      <c r="D34" s="69"/>
      <c r="E34" s="77">
        <v>0</v>
      </c>
      <c r="F34" s="78">
        <v>0</v>
      </c>
      <c r="G34" s="79">
        <f t="shared" si="0"/>
        <v>0</v>
      </c>
      <c r="H34" s="66"/>
    </row>
    <row r="35" spans="3:8" hidden="1" x14ac:dyDescent="0.25">
      <c r="C35" s="62">
        <v>28</v>
      </c>
      <c r="D35" s="69"/>
      <c r="E35" s="77">
        <v>0</v>
      </c>
      <c r="F35" s="78">
        <v>0</v>
      </c>
      <c r="G35" s="79">
        <f t="shared" si="0"/>
        <v>0</v>
      </c>
      <c r="H35" s="66"/>
    </row>
    <row r="36" spans="3:8" hidden="1" x14ac:dyDescent="0.25">
      <c r="C36" s="62">
        <v>29</v>
      </c>
      <c r="D36" s="69"/>
      <c r="E36" s="77">
        <v>0</v>
      </c>
      <c r="F36" s="78">
        <v>0</v>
      </c>
      <c r="G36" s="79">
        <f t="shared" si="0"/>
        <v>0</v>
      </c>
      <c r="H36" s="66"/>
    </row>
    <row r="37" spans="3:8" hidden="1" x14ac:dyDescent="0.25">
      <c r="C37" s="62">
        <v>30</v>
      </c>
      <c r="D37" s="69"/>
      <c r="E37" s="77">
        <v>0</v>
      </c>
      <c r="F37" s="78">
        <v>0</v>
      </c>
      <c r="G37" s="79">
        <f t="shared" si="0"/>
        <v>0</v>
      </c>
      <c r="H37" s="66"/>
    </row>
    <row r="38" spans="3:8" hidden="1" x14ac:dyDescent="0.25">
      <c r="C38" s="62">
        <v>31</v>
      </c>
      <c r="D38" s="69"/>
      <c r="E38" s="77">
        <v>0</v>
      </c>
      <c r="F38" s="78">
        <v>0</v>
      </c>
      <c r="G38" s="79">
        <f t="shared" si="0"/>
        <v>0</v>
      </c>
      <c r="H38" s="66"/>
    </row>
    <row r="39" spans="3:8" hidden="1" x14ac:dyDescent="0.25">
      <c r="C39" s="62">
        <v>32</v>
      </c>
      <c r="D39" s="69"/>
      <c r="E39" s="77">
        <v>0</v>
      </c>
      <c r="F39" s="78">
        <v>0</v>
      </c>
      <c r="G39" s="79">
        <f t="shared" si="0"/>
        <v>0</v>
      </c>
      <c r="H39" s="66"/>
    </row>
    <row r="40" spans="3:8" hidden="1" x14ac:dyDescent="0.25">
      <c r="C40" s="62">
        <v>33</v>
      </c>
      <c r="D40" s="69"/>
      <c r="E40" s="77">
        <v>0</v>
      </c>
      <c r="F40" s="78">
        <v>0</v>
      </c>
      <c r="G40" s="79">
        <f t="shared" si="0"/>
        <v>0</v>
      </c>
      <c r="H40" s="66"/>
    </row>
    <row r="41" spans="3:8" hidden="1" x14ac:dyDescent="0.25">
      <c r="C41" s="62">
        <v>34</v>
      </c>
      <c r="D41" s="69"/>
      <c r="E41" s="77">
        <v>0</v>
      </c>
      <c r="F41" s="78">
        <v>0</v>
      </c>
      <c r="G41" s="79">
        <f t="shared" si="0"/>
        <v>0</v>
      </c>
      <c r="H41" s="66"/>
    </row>
    <row r="42" spans="3:8" hidden="1" x14ac:dyDescent="0.25">
      <c r="C42" s="62">
        <v>35</v>
      </c>
      <c r="D42" s="69"/>
      <c r="E42" s="77">
        <v>0</v>
      </c>
      <c r="F42" s="78">
        <v>0</v>
      </c>
      <c r="G42" s="79">
        <f t="shared" si="0"/>
        <v>0</v>
      </c>
      <c r="H42" s="66"/>
    </row>
    <row r="43" spans="3:8" hidden="1" x14ac:dyDescent="0.25">
      <c r="C43" s="62">
        <v>36</v>
      </c>
      <c r="D43" s="69"/>
      <c r="E43" s="77">
        <v>0</v>
      </c>
      <c r="F43" s="78">
        <v>0</v>
      </c>
      <c r="G43" s="79">
        <f t="shared" si="0"/>
        <v>0</v>
      </c>
      <c r="H43" s="66"/>
    </row>
    <row r="44" spans="3:8" hidden="1" x14ac:dyDescent="0.25">
      <c r="C44" s="62">
        <v>37</v>
      </c>
      <c r="D44" s="69"/>
      <c r="E44" s="77">
        <v>0</v>
      </c>
      <c r="F44" s="78">
        <v>0</v>
      </c>
      <c r="G44" s="79">
        <f t="shared" si="0"/>
        <v>0</v>
      </c>
      <c r="H44" s="66"/>
    </row>
    <row r="45" spans="3:8" hidden="1" x14ac:dyDescent="0.25">
      <c r="C45" s="62">
        <v>38</v>
      </c>
      <c r="D45" s="69"/>
      <c r="E45" s="77">
        <v>0</v>
      </c>
      <c r="F45" s="78">
        <v>0</v>
      </c>
      <c r="G45" s="79">
        <f t="shared" si="0"/>
        <v>0</v>
      </c>
      <c r="H45" s="66"/>
    </row>
    <row r="46" spans="3:8" hidden="1" x14ac:dyDescent="0.25">
      <c r="C46" s="62">
        <v>39</v>
      </c>
      <c r="D46" s="69"/>
      <c r="E46" s="77">
        <v>0</v>
      </c>
      <c r="F46" s="78">
        <v>0</v>
      </c>
      <c r="G46" s="79">
        <f t="shared" si="0"/>
        <v>0</v>
      </c>
      <c r="H46" s="66"/>
    </row>
    <row r="47" spans="3:8" x14ac:dyDescent="0.25">
      <c r="C47" s="81">
        <v>40</v>
      </c>
      <c r="D47" s="80" t="s">
        <v>198</v>
      </c>
      <c r="E47" s="77">
        <v>0</v>
      </c>
      <c r="F47" s="78">
        <v>0</v>
      </c>
      <c r="G47" s="79">
        <f t="shared" si="0"/>
        <v>0</v>
      </c>
      <c r="H47" s="66"/>
    </row>
    <row r="48" spans="3:8" x14ac:dyDescent="0.25">
      <c r="C48" s="64"/>
      <c r="D48" s="65"/>
      <c r="E48" s="67">
        <v>20</v>
      </c>
      <c r="F48" s="68">
        <v>17100</v>
      </c>
      <c r="G48" s="65">
        <v>20000</v>
      </c>
      <c r="H48" s="65"/>
    </row>
  </sheetData>
  <mergeCells count="1">
    <mergeCell ref="C4:H5"/>
  </mergeCells>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4</vt:i4>
      </vt:variant>
      <vt:variant>
        <vt:lpstr>Intervalos Nomeados</vt:lpstr>
      </vt:variant>
      <vt:variant>
        <vt:i4>1</vt:i4>
      </vt:variant>
    </vt:vector>
  </HeadingPairs>
  <TitlesOfParts>
    <vt:vector size="5" baseType="lpstr">
      <vt:lpstr>MEM. CAL. FOLHA</vt:lpstr>
      <vt:lpstr>PLAN. ORÇAM</vt:lpstr>
      <vt:lpstr>PESSOAL</vt:lpstr>
      <vt:lpstr>RELAÇ. BENS</vt:lpstr>
      <vt:lpstr>'MEM. CAL. FOLHA'!Area_de_impressao</vt:lpstr>
    </vt:vector>
  </TitlesOfParts>
  <Company>Direito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Tancredo Isidório</dc:creator>
  <cp:lastModifiedBy>Luisa Gonçalves Saad</cp:lastModifiedBy>
  <cp:lastPrinted>2024-08-23T18:33:54Z</cp:lastPrinted>
  <dcterms:created xsi:type="dcterms:W3CDTF">2008-05-31T19:12:44Z</dcterms:created>
  <dcterms:modified xsi:type="dcterms:W3CDTF">2025-03-31T17:07:10Z</dcterms:modified>
</cp:coreProperties>
</file>